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0"/>
  </bookViews>
  <sheets>
    <sheet name="SP ATT" sheetId="1" r:id="rId1"/>
    <sheet name="SP PAS" sheetId="2" r:id="rId2"/>
    <sheet name="POS FIN" sheetId="3" r:id="rId3"/>
    <sheet name="CE" sheetId="4" r:id="rId4"/>
    <sheet name="RF" sheetId="5" r:id="rId5"/>
  </sheets>
  <definedNames>
    <definedName name="_xlnm.Print_Area" localSheetId="3">'CE'!$A$1:$H$38</definedName>
    <definedName name="_xlnm.Print_Area" localSheetId="2">'POS FIN'!#REF!</definedName>
    <definedName name="_xlnm.Print_Area" localSheetId="0">'SP ATT'!$A$1:$H$31</definedName>
    <definedName name="_xlnm.Print_Area" localSheetId="1">'SP PAS'!$A$1:$H$31</definedName>
    <definedName name="EV__LASTREFTIME__" localSheetId="4" hidden="1">40609.7404398148</definedName>
    <definedName name="EV__LASTREFTIME__" hidden="1">40959.4030439815</definedName>
  </definedNames>
  <calcPr fullCalcOnLoad="1"/>
</workbook>
</file>

<file path=xl/sharedStrings.xml><?xml version="1.0" encoding="utf-8"?>
<sst xmlns="http://schemas.openxmlformats.org/spreadsheetml/2006/main" count="175" uniqueCount="148">
  <si>
    <t>ATTIVITA'</t>
  </si>
  <si>
    <t>Rimanenze</t>
  </si>
  <si>
    <t>Patrimonio netto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</si>
  <si>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</si>
  <si>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</si>
  <si>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</si>
  <si>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</si>
  <si>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</si>
  <si>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</si>
  <si>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</si>
  <si>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</si>
  <si>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</si>
  <si>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</si>
  <si>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</si>
  <si>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</si>
  <si>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</si>
  <si>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</si>
  <si>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</si>
  <si>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</si>
  <si>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</si>
  <si>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</si>
  <si>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</si>
  <si>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</si>
  <si>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</si>
  <si>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</si>
  <si>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</si>
  <si>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</si>
  <si>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</si>
  <si>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</si>
  <si>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</si>
  <si>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</si>
  <si>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</si>
  <si>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</si>
  <si>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</si>
  <si>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</si>
  <si>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</si>
  <si>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</si>
  <si>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</si>
  <si>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</si>
  <si>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</si>
  <si>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</si>
  <si>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</si>
  <si>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</si>
  <si>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</si>
  <si>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</si>
  <si>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</si>
  <si>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</si>
  <si>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</si>
  <si>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</si>
  <si>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</si>
  <si>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</si>
  <si>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</si>
  <si>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</si>
  <si>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</si>
  <si>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</si>
  <si>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</si>
  <si>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</si>
  <si>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</si>
  <si>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</si>
  <si>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</si>
  <si>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</si>
  <si>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</si>
  <si>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</si>
  <si>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</si>
  <si>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</si>
  <si>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</si>
  <si>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</si>
  <si>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</si>
  <si>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</si>
  <si>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</si>
  <si>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</si>
  <si>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</si>
  <si>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</si>
  <si>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</si>
  <si>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</si>
  <si>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</si>
  <si>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</si>
  <si>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</si>
  <si>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</si>
  <si>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</si>
  <si>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</si>
  <si>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</si>
  <si>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2010</t>
  </si>
  <si>
    <t>Totale</t>
  </si>
  <si>
    <t xml:space="preserve">Al 31 dicembre 2010    </t>
  </si>
  <si>
    <t>Ammortamento delle attività immateriali</t>
  </si>
  <si>
    <t>Prestito obbligazionario</t>
  </si>
  <si>
    <t>Al 31 dicembre 2010</t>
  </si>
  <si>
    <t xml:space="preserve">di cui Parti correlate (Capitolo E) </t>
  </si>
  <si>
    <t xml:space="preserve">Risultato per azione (dati in €) </t>
  </si>
  <si>
    <t xml:space="preserve">Risultato diluito per azione (dati in €) </t>
  </si>
  <si>
    <t>2011</t>
  </si>
  <si>
    <t xml:space="preserve">Al 31 dicembre 2011  </t>
  </si>
  <si>
    <t>Al 31 dicembre 2011</t>
  </si>
  <si>
    <t xml:space="preserve">Importi in €/000 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</si>
  <si>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</si>
  <si>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</si>
  <si>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</si>
  <si>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</si>
  <si>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</si>
  <si>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</si>
  <si>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</si>
  <si>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</si>
  <si>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</si>
  <si>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</si>
  <si>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</si>
  <si>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</si>
  <si>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</si>
  <si>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</si>
  <si>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</si>
  <si>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</si>
  <si>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</si>
  <si>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</si>
  <si>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</si>
  <si>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</si>
  <si>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</si>
  <si>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</si>
  <si>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</si>
  <si>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</si>
  <si>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</si>
  <si>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</si>
  <si>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Penale rimborso anticipato prestito obbligazionario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</si>
  <si>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</si>
  <si>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</si>
  <si>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</si>
  <si>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</si>
  <si>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</si>
  <si>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Prezzo di realizzo, o valore di rimborso, di attivita’  immateriali</t>
  </si>
  <si>
    <t>Prezzo di realizzo di partecipazioni/attività finanziarie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</si>
  <si>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</si>
  <si>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</si>
  <si>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</si>
  <si>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</si>
  <si>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</si>
  <si>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</si>
  <si>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Esercizio stock option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</si>
  <si>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</si>
  <si>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</si>
  <si>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</si>
  <si>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</si>
  <si>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</si>
  <si>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</si>
  <si>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</si>
  <si>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</si>
  <si>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</si>
  <si>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</si>
  <si>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</si>
  <si>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>RENDICONTO FINANZIARIO CONSOLIDATO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</si>
</sst>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</numFmts>
  <fonts count="54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178" fontId="4" fillId="0" borderId="0" xfId="49" applyNumberFormat="1" applyFont="1" applyFill="1">
      <alignment/>
      <protection/>
    </xf>
    <xf numFmtId="178" fontId="4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1" fillId="0" borderId="0" xfId="49" applyNumberFormat="1" applyFont="1" applyFill="1">
      <alignment/>
      <protection/>
    </xf>
    <xf numFmtId="178" fontId="1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78" fontId="2" fillId="0" borderId="0" xfId="49" applyNumberFormat="1" applyFont="1" applyFill="1" applyBorder="1" applyAlignment="1" applyProtection="1">
      <alignment horizontal="left" vertical="center"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3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3" fillId="0" borderId="11" xfId="49" applyNumberFormat="1" applyFont="1" applyFill="1" applyBorder="1" applyAlignment="1" applyProtection="1">
      <alignment horizontal="left" vertical="center"/>
      <protection/>
    </xf>
    <xf numFmtId="178" fontId="3" fillId="0" borderId="11" xfId="49" applyNumberFormat="1" applyFont="1" applyFill="1" applyBorder="1">
      <alignment/>
      <protection/>
    </xf>
    <xf numFmtId="178" fontId="3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3" fillId="0" borderId="12" xfId="49" applyNumberFormat="1" applyFont="1" applyFill="1" applyBorder="1" applyProtection="1">
      <alignment/>
      <protection/>
    </xf>
    <xf numFmtId="178" fontId="3" fillId="0" borderId="11" xfId="49" applyNumberFormat="1" applyFont="1" applyFill="1" applyBorder="1" applyAlignment="1" applyProtection="1">
      <alignment horizontal="right"/>
      <protection/>
    </xf>
    <xf numFmtId="178" fontId="3" fillId="0" borderId="0" xfId="49" applyNumberFormat="1" applyFont="1" applyFill="1" applyProtection="1">
      <alignment/>
      <protection/>
    </xf>
    <xf numFmtId="178" fontId="3" fillId="0" borderId="0" xfId="49" applyNumberFormat="1" applyFont="1" applyFill="1" applyAlignment="1" applyProtection="1">
      <alignment horizontal="right"/>
      <protection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3" fillId="0" borderId="12" xfId="49" applyNumberFormat="1" applyFont="1" applyFill="1" applyBorder="1">
      <alignment/>
      <protection/>
    </xf>
    <xf numFmtId="178" fontId="3" fillId="0" borderId="13" xfId="49" applyNumberFormat="1" applyFont="1" applyFill="1" applyBorder="1">
      <alignment/>
      <protection/>
    </xf>
    <xf numFmtId="178" fontId="3" fillId="0" borderId="10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3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4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3" fillId="0" borderId="0" xfId="49" applyNumberFormat="1" applyFont="1" applyFill="1" applyBorder="1" applyAlignment="1">
      <alignment horizontal="left" vertical="center"/>
      <protection/>
    </xf>
    <xf numFmtId="178" fontId="3" fillId="0" borderId="0" xfId="49" applyNumberFormat="1" applyFont="1" applyFill="1" applyAlignment="1" applyProtection="1">
      <alignment horizontal="left"/>
      <protection/>
    </xf>
    <xf numFmtId="178" fontId="3" fillId="0" borderId="13" xfId="49" applyNumberFormat="1" applyFont="1" applyBorder="1">
      <alignment/>
      <protection/>
    </xf>
    <xf numFmtId="178" fontId="3" fillId="0" borderId="13" xfId="49" applyNumberFormat="1" applyFont="1" applyFill="1" applyBorder="1" applyAlignment="1">
      <alignment wrapText="1"/>
      <protection/>
    </xf>
    <xf numFmtId="178" fontId="3" fillId="0" borderId="0" xfId="49" applyNumberFormat="1" applyFont="1" applyFill="1" applyBorder="1" applyAlignment="1">
      <alignment wrapText="1"/>
      <protection/>
    </xf>
    <xf numFmtId="178" fontId="3" fillId="0" borderId="13" xfId="49" applyNumberFormat="1" applyFont="1" applyFill="1" applyBorder="1" applyAlignment="1" applyProtection="1">
      <alignment horizontal="left"/>
      <protection/>
    </xf>
    <xf numFmtId="178" fontId="3" fillId="0" borderId="0" xfId="49" applyNumberFormat="1" applyFont="1" applyFill="1" applyBorder="1" applyAlignment="1" applyProtection="1">
      <alignment horizontal="left"/>
      <protection/>
    </xf>
    <xf numFmtId="178" fontId="3" fillId="0" borderId="13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3" fillId="0" borderId="13" xfId="49" applyNumberFormat="1" applyFont="1" applyFill="1" applyBorder="1" applyAlignment="1">
      <alignment horizontal="right"/>
      <protection/>
    </xf>
    <xf numFmtId="178" fontId="3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13" xfId="49" applyNumberFormat="1" applyFont="1" applyFill="1" applyBorder="1" applyAlignment="1" applyProtection="1">
      <alignment horizontal="right"/>
      <protection/>
    </xf>
    <xf numFmtId="178" fontId="3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178" fontId="0" fillId="0" borderId="0" xfId="0" applyNumberFormat="1" applyAlignment="1">
      <alignment/>
    </xf>
    <xf numFmtId="178" fontId="3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86" fontId="3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left" wrapText="1"/>
      <protection/>
    </xf>
    <xf numFmtId="191" fontId="4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8" fillId="0" borderId="0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91" fontId="1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3" fillId="0" borderId="0" xfId="49" applyNumberFormat="1" applyFont="1" applyBorder="1">
      <alignment/>
      <protection/>
    </xf>
    <xf numFmtId="186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left" vertical="center"/>
      <protection/>
    </xf>
    <xf numFmtId="0" fontId="10" fillId="0" borderId="0" xfId="0" applyFont="1" applyAlignment="1">
      <alignment/>
    </xf>
    <xf numFmtId="178" fontId="0" fillId="0" borderId="0" xfId="49" applyNumberFormat="1" applyFont="1" applyFill="1" applyBorder="1" applyAlignment="1">
      <alignment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89" fontId="3" fillId="0" borderId="0" xfId="49" applyNumberFormat="1" applyFont="1" applyFill="1">
      <alignment/>
      <protection/>
    </xf>
    <xf numFmtId="186" fontId="3" fillId="0" borderId="0" xfId="49" applyNumberFormat="1" applyFont="1" applyFill="1" quotePrefix="1">
      <alignment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78" fontId="12" fillId="0" borderId="0" xfId="49" applyNumberFormat="1" applyFont="1" applyFill="1" applyBorder="1" applyAlignment="1" applyProtection="1">
      <alignment horizontal="left" vertical="center"/>
      <protection/>
    </xf>
    <xf numFmtId="191" fontId="13" fillId="0" borderId="0" xfId="49" applyNumberFormat="1" applyFont="1" applyFill="1" applyBorder="1">
      <alignment/>
      <protection/>
    </xf>
    <xf numFmtId="178" fontId="13" fillId="0" borderId="0" xfId="49" applyNumberFormat="1" applyFont="1" applyFill="1">
      <alignment/>
      <protection/>
    </xf>
    <xf numFmtId="191" fontId="10" fillId="0" borderId="10" xfId="49" applyNumberFormat="1" applyFont="1" applyFill="1" applyBorder="1" applyAlignment="1">
      <alignment horizontal="left" wrapText="1"/>
      <protection/>
    </xf>
    <xf numFmtId="191" fontId="10" fillId="0" borderId="10" xfId="49" applyNumberFormat="1" applyFont="1" applyFill="1" applyBorder="1" applyAlignment="1">
      <alignment horizontal="right" wrapText="1"/>
      <protection/>
    </xf>
    <xf numFmtId="191" fontId="10" fillId="0" borderId="0" xfId="49" applyNumberFormat="1" applyFont="1" applyFill="1" applyBorder="1" applyAlignment="1">
      <alignment horizontal="right" wrapText="1"/>
      <protection/>
    </xf>
    <xf numFmtId="178" fontId="10" fillId="0" borderId="0" xfId="49" applyNumberFormat="1" applyFont="1" applyFill="1">
      <alignment/>
      <protection/>
    </xf>
    <xf numFmtId="191" fontId="12" fillId="0" borderId="0" xfId="49" applyNumberFormat="1" applyFont="1" applyFill="1" applyBorder="1" applyAlignment="1">
      <alignment horizontal="right" wrapText="1"/>
      <protection/>
    </xf>
    <xf numFmtId="178" fontId="10" fillId="0" borderId="0" xfId="49" applyNumberFormat="1" applyFont="1" applyFill="1" applyAlignment="1" applyProtection="1">
      <alignment vertical="center"/>
      <protection/>
    </xf>
    <xf numFmtId="178" fontId="10" fillId="0" borderId="0" xfId="49" applyNumberFormat="1" applyFont="1" applyFill="1" applyBorder="1">
      <alignment/>
      <protection/>
    </xf>
    <xf numFmtId="178" fontId="12" fillId="0" borderId="11" xfId="49" applyNumberFormat="1" applyFont="1" applyFill="1" applyBorder="1" applyAlignment="1" applyProtection="1">
      <alignment vertical="center"/>
      <protection/>
    </xf>
    <xf numFmtId="178" fontId="12" fillId="0" borderId="0" xfId="49" applyNumberFormat="1" applyFont="1" applyFill="1" applyBorder="1" applyAlignment="1" applyProtection="1">
      <alignment vertical="center"/>
      <protection/>
    </xf>
    <xf numFmtId="178" fontId="10" fillId="0" borderId="11" xfId="49" applyNumberFormat="1" applyFont="1" applyFill="1" applyBorder="1" applyAlignment="1" applyProtection="1">
      <alignment vertical="center"/>
      <protection/>
    </xf>
    <xf numFmtId="178" fontId="12" fillId="0" borderId="11" xfId="49" applyNumberFormat="1" applyFont="1" applyFill="1" applyBorder="1">
      <alignment/>
      <protection/>
    </xf>
    <xf numFmtId="178" fontId="12" fillId="0" borderId="0" xfId="49" applyNumberFormat="1" applyFont="1" applyFill="1" applyBorder="1">
      <alignment/>
      <protection/>
    </xf>
    <xf numFmtId="178" fontId="10" fillId="0" borderId="0" xfId="49" applyNumberFormat="1" applyFont="1" applyFill="1" applyAlignment="1" applyProtection="1">
      <alignment vertical="center" wrapText="1"/>
      <protection/>
    </xf>
    <xf numFmtId="178" fontId="10" fillId="0" borderId="0" xfId="49" applyNumberFormat="1" applyFont="1" applyFill="1" applyAlignment="1" applyProtection="1">
      <alignment horizontal="left" vertical="center"/>
      <protection/>
    </xf>
    <xf numFmtId="178" fontId="10" fillId="0" borderId="0" xfId="49" applyNumberFormat="1" applyFont="1" applyFill="1" applyAlignment="1" applyProtection="1">
      <alignment horizontal="right" vertical="center"/>
      <protection/>
    </xf>
    <xf numFmtId="178" fontId="12" fillId="0" borderId="13" xfId="49" applyNumberFormat="1" applyFont="1" applyFill="1" applyBorder="1">
      <alignment/>
      <protection/>
    </xf>
    <xf numFmtId="191" fontId="10" fillId="0" borderId="0" xfId="49" applyNumberFormat="1" applyFont="1" applyFill="1">
      <alignment/>
      <protection/>
    </xf>
    <xf numFmtId="191" fontId="14" fillId="0" borderId="15" xfId="49" applyNumberFormat="1" applyFont="1" applyFill="1" applyBorder="1" applyAlignment="1">
      <alignment horizontal="left" wrapText="1"/>
      <protection/>
    </xf>
    <xf numFmtId="191" fontId="14" fillId="0" borderId="15" xfId="49" applyNumberFormat="1" applyFont="1" applyFill="1" applyBorder="1" applyAlignment="1">
      <alignment horizontal="right" wrapText="1"/>
      <protection/>
    </xf>
    <xf numFmtId="191" fontId="12" fillId="0" borderId="0" xfId="49" applyNumberFormat="1" applyFont="1" applyFill="1" applyBorder="1" applyAlignment="1">
      <alignment horizontal="center" wrapText="1"/>
      <protection/>
    </xf>
    <xf numFmtId="191" fontId="12" fillId="0" borderId="10" xfId="49" applyNumberFormat="1" applyFont="1" applyFill="1" applyBorder="1" applyAlignment="1">
      <alignment horizontal="right" wrapText="1"/>
      <protection/>
    </xf>
    <xf numFmtId="191" fontId="15" fillId="0" borderId="10" xfId="49" applyNumberFormat="1" applyFont="1" applyFill="1" applyBorder="1" applyAlignment="1">
      <alignment horizontal="right" wrapText="1"/>
      <protection/>
    </xf>
    <xf numFmtId="191" fontId="3" fillId="0" borderId="11" xfId="49" applyNumberFormat="1" applyFont="1" applyFill="1" applyBorder="1" applyAlignment="1" quotePrefix="1">
      <alignment horizontal="right" wrapText="1"/>
      <protection/>
    </xf>
    <xf numFmtId="191" fontId="12" fillId="0" borderId="10" xfId="49" applyNumberFormat="1" applyFont="1" applyFill="1" applyBorder="1" applyAlignment="1">
      <alignment horizontal="center" wrapText="1"/>
      <protection/>
    </xf>
    <xf numFmtId="191" fontId="0" fillId="0" borderId="10" xfId="49" applyNumberFormat="1" applyFont="1" applyFill="1" applyBorder="1" applyAlignment="1" quotePrefix="1">
      <alignment horizontal="center" wrapText="1"/>
      <protection/>
    </xf>
    <xf numFmtId="191" fontId="0" fillId="0" borderId="10" xfId="49" applyNumberFormat="1" applyFont="1" applyFill="1" applyBorder="1" applyAlignment="1">
      <alignment horizontal="center" wrapText="1"/>
      <protection/>
    </xf>
    <xf numFmtId="0" fontId="33" fillId="0" borderId="11" xfId="0" applyFont="1" applyBorder="1" applyAlignment="1">
      <alignment/>
    </xf>
    <xf numFmtId="0" fontId="33" fillId="0" borderId="11" xfId="0" applyFont="1" applyBorder="1" applyAlignment="1" quotePrefix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right"/>
    </xf>
    <xf numFmtId="178" fontId="33" fillId="0" borderId="0" xfId="0" applyNumberFormat="1" applyFont="1" applyAlignment="1">
      <alignment horizontal="right"/>
    </xf>
    <xf numFmtId="0" fontId="33" fillId="0" borderId="0" xfId="0" applyFont="1" applyFill="1" applyAlignment="1">
      <alignment/>
    </xf>
    <xf numFmtId="178" fontId="33" fillId="0" borderId="0" xfId="0" applyNumberFormat="1" applyFont="1" applyFill="1" applyAlignment="1">
      <alignment horizontal="right"/>
    </xf>
    <xf numFmtId="0" fontId="35" fillId="0" borderId="11" xfId="0" applyFont="1" applyBorder="1" applyAlignment="1">
      <alignment/>
    </xf>
    <xf numFmtId="178" fontId="35" fillId="0" borderId="11" xfId="0" applyNumberFormat="1" applyFont="1" applyBorder="1" applyAlignment="1">
      <alignment horizontal="right"/>
    </xf>
    <xf numFmtId="178" fontId="33" fillId="0" borderId="11" xfId="0" applyNumberFormat="1" applyFont="1" applyBorder="1" applyAlignment="1">
      <alignment horizontal="right"/>
    </xf>
    <xf numFmtId="0" fontId="36" fillId="0" borderId="11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35.7109375" style="83" customWidth="1"/>
    <col min="2" max="2" width="4.8515625" style="83" bestFit="1" customWidth="1"/>
    <col min="3" max="3" width="13.140625" style="96" customWidth="1"/>
    <col min="4" max="4" width="11.140625" style="96" customWidth="1"/>
    <col min="5" max="5" width="1.1484375" style="96" customWidth="1"/>
    <col min="6" max="6" width="12.7109375" style="96" customWidth="1"/>
    <col min="7" max="7" width="11.00390625" style="83" customWidth="1"/>
    <col min="8" max="16384" width="9.140625" style="83" customWidth="1"/>
  </cols>
  <sheetData>
    <row r="1" spans="1:7" s="79" customFormat="1" ht="11.25">
      <c r="A1" s="76" t="s">
        <v>75</v>
      </c>
      <c r="B1" s="77"/>
      <c r="C1" s="78"/>
      <c r="D1" s="78"/>
      <c r="E1" s="78"/>
      <c r="F1" s="78"/>
      <c r="G1" s="78"/>
    </row>
    <row r="2" spans="1:7" s="79" customFormat="1" ht="11.25">
      <c r="A2" s="77"/>
      <c r="B2" s="77"/>
      <c r="C2" s="78"/>
      <c r="D2" s="78"/>
      <c r="E2" s="78"/>
      <c r="F2" s="78"/>
      <c r="G2" s="78"/>
    </row>
    <row r="3" spans="1:7" s="79" customFormat="1" ht="13.5" customHeight="1">
      <c r="A3" s="77"/>
      <c r="B3" s="77"/>
      <c r="C3" s="103" t="s">
        <v>92</v>
      </c>
      <c r="D3" s="103"/>
      <c r="E3" s="99"/>
      <c r="F3" s="103" t="s">
        <v>84</v>
      </c>
      <c r="G3" s="103"/>
    </row>
    <row r="4" spans="1:7" ht="41.25" customHeight="1">
      <c r="A4" s="80"/>
      <c r="B4" s="81"/>
      <c r="C4" s="100" t="s">
        <v>83</v>
      </c>
      <c r="D4" s="101" t="s">
        <v>88</v>
      </c>
      <c r="E4" s="84"/>
      <c r="F4" s="100" t="s">
        <v>83</v>
      </c>
      <c r="G4" s="101" t="s">
        <v>88</v>
      </c>
    </row>
    <row r="5" spans="1:7" ht="9.75" customHeight="1">
      <c r="A5" s="97" t="s">
        <v>54</v>
      </c>
      <c r="B5" s="98" t="s">
        <v>55</v>
      </c>
      <c r="C5" s="82"/>
      <c r="D5" s="82"/>
      <c r="E5" s="82"/>
      <c r="F5" s="82"/>
      <c r="G5" s="82"/>
    </row>
    <row r="6" spans="1:7" ht="11.25">
      <c r="A6" s="77" t="s">
        <v>0</v>
      </c>
      <c r="B6" s="77"/>
      <c r="C6" s="84"/>
      <c r="D6" s="84"/>
      <c r="E6" s="84"/>
      <c r="F6" s="84"/>
      <c r="G6" s="84"/>
    </row>
    <row r="7" spans="1:7" ht="11.25">
      <c r="A7" s="77"/>
      <c r="B7" s="77"/>
      <c r="C7" s="84"/>
      <c r="D7" s="84"/>
      <c r="E7" s="84"/>
      <c r="F7" s="84"/>
      <c r="G7" s="84"/>
    </row>
    <row r="8" spans="1:7" ht="11.25">
      <c r="A8" s="77" t="s">
        <v>40</v>
      </c>
      <c r="B8" s="77"/>
      <c r="C8" s="84"/>
      <c r="D8" s="84"/>
      <c r="E8" s="84"/>
      <c r="F8" s="84"/>
      <c r="G8" s="84"/>
    </row>
    <row r="9" spans="1:6" ht="11.25">
      <c r="A9" s="85" t="s">
        <v>3</v>
      </c>
      <c r="B9" s="85">
        <v>16</v>
      </c>
      <c r="C9" s="83">
        <v>649420</v>
      </c>
      <c r="D9" s="83"/>
      <c r="E9" s="86"/>
      <c r="F9" s="83">
        <v>652622</v>
      </c>
    </row>
    <row r="10" spans="1:6" ht="11.25">
      <c r="A10" s="85" t="s">
        <v>36</v>
      </c>
      <c r="B10" s="85">
        <v>17</v>
      </c>
      <c r="C10" s="83">
        <v>274871</v>
      </c>
      <c r="D10" s="83"/>
      <c r="E10" s="86"/>
      <c r="F10" s="83">
        <v>256759</v>
      </c>
    </row>
    <row r="11" spans="1:6" ht="11.25">
      <c r="A11" s="85" t="s">
        <v>4</v>
      </c>
      <c r="B11" s="85">
        <v>18</v>
      </c>
      <c r="C11" s="83"/>
      <c r="D11" s="83"/>
      <c r="E11" s="86"/>
      <c r="F11" s="83"/>
    </row>
    <row r="12" spans="1:6" ht="11.25">
      <c r="A12" s="85" t="s">
        <v>5</v>
      </c>
      <c r="B12" s="85">
        <v>19</v>
      </c>
      <c r="C12" s="83">
        <v>2482</v>
      </c>
      <c r="D12" s="83"/>
      <c r="E12" s="86"/>
      <c r="F12" s="83">
        <v>194</v>
      </c>
    </row>
    <row r="13" spans="1:6" ht="11.25">
      <c r="A13" s="85" t="s">
        <v>7</v>
      </c>
      <c r="B13" s="85">
        <v>20</v>
      </c>
      <c r="C13" s="83">
        <f>166+11639+31</f>
        <v>11836</v>
      </c>
      <c r="D13" s="83"/>
      <c r="E13" s="86"/>
      <c r="F13" s="83">
        <f>168+166</f>
        <v>334</v>
      </c>
    </row>
    <row r="14" spans="1:6" ht="11.25">
      <c r="A14" s="85" t="s">
        <v>37</v>
      </c>
      <c r="B14" s="85">
        <v>21</v>
      </c>
      <c r="C14" s="83">
        <v>976</v>
      </c>
      <c r="D14" s="83"/>
      <c r="E14" s="86"/>
      <c r="F14" s="83">
        <v>967</v>
      </c>
    </row>
    <row r="15" spans="1:6" ht="11.25">
      <c r="A15" s="85" t="s">
        <v>38</v>
      </c>
      <c r="B15" s="85">
        <v>22</v>
      </c>
      <c r="C15" s="83">
        <f>54183+1543</f>
        <v>55726</v>
      </c>
      <c r="D15" s="83"/>
      <c r="E15" s="86"/>
      <c r="F15" s="83">
        <f>45450+844</f>
        <v>46294</v>
      </c>
    </row>
    <row r="16" spans="1:6" ht="11.25">
      <c r="A16" s="85" t="s">
        <v>64</v>
      </c>
      <c r="B16" s="85">
        <v>23</v>
      </c>
      <c r="C16" s="83"/>
      <c r="D16" s="83"/>
      <c r="E16" s="86"/>
      <c r="F16" s="83"/>
    </row>
    <row r="17" spans="1:7" ht="11.25">
      <c r="A17" s="85" t="s">
        <v>65</v>
      </c>
      <c r="B17" s="85">
        <v>24</v>
      </c>
      <c r="C17" s="83">
        <v>15165</v>
      </c>
      <c r="D17" s="83">
        <f>267+138</f>
        <v>405</v>
      </c>
      <c r="E17" s="86"/>
      <c r="F17" s="83">
        <v>12655</v>
      </c>
      <c r="G17" s="83">
        <v>443</v>
      </c>
    </row>
    <row r="18" spans="1:7" ht="11.25">
      <c r="A18" s="87" t="s">
        <v>6</v>
      </c>
      <c r="B18" s="87"/>
      <c r="C18" s="87">
        <f>SUM(C9:C17)</f>
        <v>1010476</v>
      </c>
      <c r="D18" s="87"/>
      <c r="E18" s="88"/>
      <c r="F18" s="87">
        <f>SUM(F9:F17)</f>
        <v>969825</v>
      </c>
      <c r="G18" s="87"/>
    </row>
    <row r="19" spans="3:6" ht="11.25" customHeight="1">
      <c r="C19" s="83"/>
      <c r="D19" s="83"/>
      <c r="E19" s="86"/>
      <c r="F19" s="83"/>
    </row>
    <row r="20" spans="1:7" ht="11.25">
      <c r="A20" s="87" t="s">
        <v>39</v>
      </c>
      <c r="B20" s="89">
        <v>28</v>
      </c>
      <c r="C20" s="90"/>
      <c r="D20" s="90"/>
      <c r="E20" s="91"/>
      <c r="F20" s="90"/>
      <c r="G20" s="90"/>
    </row>
    <row r="21" spans="3:6" ht="9.75" customHeight="1">
      <c r="C21" s="83"/>
      <c r="D21" s="83"/>
      <c r="E21" s="86"/>
      <c r="F21" s="83"/>
    </row>
    <row r="22" spans="1:6" ht="13.5" customHeight="1">
      <c r="A22" s="77" t="s">
        <v>41</v>
      </c>
      <c r="B22" s="77"/>
      <c r="C22" s="83"/>
      <c r="D22" s="83"/>
      <c r="E22" s="86"/>
      <c r="F22" s="83"/>
    </row>
    <row r="23" spans="1:7" ht="11.25">
      <c r="A23" s="85" t="s">
        <v>64</v>
      </c>
      <c r="B23" s="85">
        <v>23</v>
      </c>
      <c r="C23" s="83">
        <v>65560</v>
      </c>
      <c r="D23" s="83">
        <f>5+2408+7+33</f>
        <v>2453</v>
      </c>
      <c r="E23" s="86"/>
      <c r="F23" s="83">
        <v>90421</v>
      </c>
      <c r="G23" s="83">
        <v>2210</v>
      </c>
    </row>
    <row r="24" spans="1:7" ht="11.25">
      <c r="A24" s="85" t="s">
        <v>65</v>
      </c>
      <c r="B24" s="85">
        <v>24</v>
      </c>
      <c r="C24" s="83">
        <v>28028</v>
      </c>
      <c r="D24" s="83">
        <v>6456</v>
      </c>
      <c r="E24" s="86"/>
      <c r="F24" s="83">
        <v>23300</v>
      </c>
      <c r="G24" s="83">
        <v>5983</v>
      </c>
    </row>
    <row r="25" spans="1:6" ht="11.25">
      <c r="A25" s="85" t="s">
        <v>27</v>
      </c>
      <c r="B25" s="85">
        <v>21</v>
      </c>
      <c r="C25" s="83">
        <v>27245</v>
      </c>
      <c r="D25" s="83"/>
      <c r="E25" s="86"/>
      <c r="F25" s="83">
        <v>44200</v>
      </c>
    </row>
    <row r="26" spans="1:6" ht="11.25">
      <c r="A26" s="85" t="s">
        <v>1</v>
      </c>
      <c r="B26" s="85">
        <v>25</v>
      </c>
      <c r="C26" s="83">
        <v>236988</v>
      </c>
      <c r="D26" s="83"/>
      <c r="E26" s="86"/>
      <c r="F26" s="83">
        <v>240066</v>
      </c>
    </row>
    <row r="27" spans="1:6" ht="15.75" customHeight="1">
      <c r="A27" s="85" t="s">
        <v>7</v>
      </c>
      <c r="B27" s="92">
        <v>26</v>
      </c>
      <c r="C27" s="83">
        <v>0</v>
      </c>
      <c r="D27" s="83"/>
      <c r="E27" s="86"/>
      <c r="F27" s="83">
        <v>23051</v>
      </c>
    </row>
    <row r="28" spans="1:6" ht="11.25">
      <c r="A28" s="93" t="s">
        <v>8</v>
      </c>
      <c r="B28" s="94">
        <v>27</v>
      </c>
      <c r="C28" s="83">
        <v>151887</v>
      </c>
      <c r="D28" s="83"/>
      <c r="E28" s="86"/>
      <c r="F28" s="83">
        <v>154859</v>
      </c>
    </row>
    <row r="29" spans="1:7" ht="11.25">
      <c r="A29" s="90" t="s">
        <v>9</v>
      </c>
      <c r="B29" s="90"/>
      <c r="C29" s="90">
        <f>SUM(C23:C28)</f>
        <v>509708</v>
      </c>
      <c r="D29" s="90"/>
      <c r="E29" s="91"/>
      <c r="F29" s="90">
        <f>SUM(F23:F28)</f>
        <v>575897</v>
      </c>
      <c r="G29" s="90"/>
    </row>
    <row r="30" spans="3:6" ht="10.5" customHeight="1">
      <c r="C30" s="83"/>
      <c r="D30" s="83"/>
      <c r="E30" s="86"/>
      <c r="F30" s="83"/>
    </row>
    <row r="31" spans="1:7" ht="12" thickBot="1">
      <c r="A31" s="95" t="s">
        <v>58</v>
      </c>
      <c r="B31" s="95"/>
      <c r="C31" s="95">
        <f>+C29+C18</f>
        <v>1520184</v>
      </c>
      <c r="D31" s="95"/>
      <c r="E31" s="91"/>
      <c r="F31" s="95">
        <f>+F29+F18</f>
        <v>1545722</v>
      </c>
      <c r="G31" s="95"/>
    </row>
    <row r="32" spans="3:6" ht="8.25" customHeight="1" thickTop="1">
      <c r="C32" s="83"/>
      <c r="D32" s="83"/>
      <c r="E32" s="86"/>
      <c r="F32" s="83"/>
    </row>
    <row r="33" spans="3:6" ht="11.25">
      <c r="C33" s="83"/>
      <c r="D33" s="83"/>
      <c r="E33" s="86"/>
      <c r="F33" s="83"/>
    </row>
    <row r="34" spans="3:6" ht="11.25">
      <c r="C34" s="83"/>
      <c r="D34" s="83"/>
      <c r="E34" s="86"/>
      <c r="F34" s="83"/>
    </row>
    <row r="35" spans="3:6" ht="11.25">
      <c r="C35" s="83"/>
      <c r="D35" s="83"/>
      <c r="E35" s="83"/>
      <c r="F35" s="83"/>
    </row>
    <row r="36" spans="3:6" ht="11.25">
      <c r="C36" s="83"/>
      <c r="D36" s="83"/>
      <c r="E36" s="83"/>
      <c r="F36" s="83"/>
    </row>
    <row r="37" spans="3:6" ht="11.25">
      <c r="C37" s="83"/>
      <c r="D37" s="83"/>
      <c r="E37" s="83"/>
      <c r="F37" s="83"/>
    </row>
    <row r="38" spans="3:6" ht="11.25">
      <c r="C38" s="83"/>
      <c r="D38" s="83"/>
      <c r="E38" s="83"/>
      <c r="F38" s="83"/>
    </row>
    <row r="39" spans="3:6" ht="11.25">
      <c r="C39" s="83"/>
      <c r="D39" s="83"/>
      <c r="E39" s="83"/>
      <c r="F39" s="83"/>
    </row>
    <row r="40" spans="3:6" ht="11.25">
      <c r="C40" s="83"/>
      <c r="D40" s="83"/>
      <c r="E40" s="83"/>
      <c r="F40" s="83"/>
    </row>
    <row r="41" spans="3:6" ht="11.25">
      <c r="C41" s="83"/>
      <c r="D41" s="83"/>
      <c r="E41" s="83"/>
      <c r="F41" s="83"/>
    </row>
    <row r="42" spans="3:6" ht="11.25">
      <c r="C42" s="83"/>
      <c r="D42" s="83"/>
      <c r="E42" s="83"/>
      <c r="F42" s="83"/>
    </row>
    <row r="43" spans="3:6" ht="11.25">
      <c r="C43" s="83"/>
      <c r="D43" s="83"/>
      <c r="E43" s="83"/>
      <c r="F43" s="83"/>
    </row>
    <row r="44" spans="3:6" ht="11.25">
      <c r="C44" s="83"/>
      <c r="D44" s="83"/>
      <c r="E44" s="83"/>
      <c r="F44" s="83"/>
    </row>
    <row r="45" spans="3:6" ht="11.25">
      <c r="C45" s="83"/>
      <c r="D45" s="83"/>
      <c r="E45" s="83"/>
      <c r="F45" s="83"/>
    </row>
    <row r="46" spans="3:6" ht="11.25">
      <c r="C46" s="83"/>
      <c r="D46" s="83"/>
      <c r="E46" s="83"/>
      <c r="F46" s="83"/>
    </row>
    <row r="47" spans="3:6" ht="11.25">
      <c r="C47" s="83"/>
      <c r="D47" s="83"/>
      <c r="E47" s="83"/>
      <c r="F47" s="83"/>
    </row>
    <row r="48" spans="3:6" ht="11.25">
      <c r="C48" s="83"/>
      <c r="D48" s="83"/>
      <c r="E48" s="83"/>
      <c r="F48" s="83"/>
    </row>
    <row r="49" spans="3:6" ht="11.25">
      <c r="C49" s="83"/>
      <c r="D49" s="83"/>
      <c r="E49" s="83"/>
      <c r="F49" s="83"/>
    </row>
    <row r="50" spans="3:6" ht="11.25">
      <c r="C50" s="83"/>
      <c r="D50" s="83"/>
      <c r="E50" s="83"/>
      <c r="F50" s="83"/>
    </row>
    <row r="51" spans="3:6" ht="11.25">
      <c r="C51" s="83"/>
      <c r="D51" s="83"/>
      <c r="E51" s="83"/>
      <c r="F51" s="83"/>
    </row>
    <row r="52" spans="3:6" ht="11.25">
      <c r="C52" s="83"/>
      <c r="D52" s="83"/>
      <c r="E52" s="83"/>
      <c r="F52" s="83"/>
    </row>
    <row r="53" spans="3:6" ht="11.25">
      <c r="C53" s="83"/>
      <c r="D53" s="83"/>
      <c r="E53" s="83"/>
      <c r="F53" s="83"/>
    </row>
    <row r="54" spans="3:6" ht="11.25">
      <c r="C54" s="83"/>
      <c r="D54" s="83"/>
      <c r="E54" s="83"/>
      <c r="F54" s="83"/>
    </row>
    <row r="55" spans="3:6" ht="11.25">
      <c r="C55" s="83"/>
      <c r="D55" s="83"/>
      <c r="E55" s="83"/>
      <c r="F55" s="83"/>
    </row>
    <row r="56" spans="3:6" ht="11.25">
      <c r="C56" s="83"/>
      <c r="D56" s="83"/>
      <c r="E56" s="83"/>
      <c r="F56" s="83"/>
    </row>
    <row r="57" spans="3:6" ht="11.25">
      <c r="C57" s="83"/>
      <c r="D57" s="83"/>
      <c r="E57" s="83"/>
      <c r="F57" s="83"/>
    </row>
    <row r="58" spans="3:6" ht="11.25">
      <c r="C58" s="83"/>
      <c r="D58" s="83"/>
      <c r="E58" s="83"/>
      <c r="F58" s="83"/>
    </row>
    <row r="59" spans="3:6" ht="11.25">
      <c r="C59" s="83"/>
      <c r="D59" s="83"/>
      <c r="E59" s="83"/>
      <c r="F59" s="83"/>
    </row>
    <row r="60" spans="3:6" ht="11.25">
      <c r="C60" s="83"/>
      <c r="D60" s="83"/>
      <c r="E60" s="83"/>
      <c r="F60" s="83"/>
    </row>
    <row r="61" spans="3:6" ht="11.25">
      <c r="C61" s="83"/>
      <c r="D61" s="83"/>
      <c r="E61" s="83"/>
      <c r="F61" s="83"/>
    </row>
    <row r="62" spans="3:6" ht="11.25">
      <c r="C62" s="83"/>
      <c r="D62" s="83"/>
      <c r="E62" s="83"/>
      <c r="F62" s="83"/>
    </row>
    <row r="63" spans="3:6" ht="11.25">
      <c r="C63" s="83"/>
      <c r="D63" s="83"/>
      <c r="E63" s="83"/>
      <c r="F63" s="83"/>
    </row>
    <row r="64" spans="3:6" ht="11.25">
      <c r="C64" s="83"/>
      <c r="D64" s="83"/>
      <c r="E64" s="83"/>
      <c r="F64" s="83"/>
    </row>
    <row r="65" spans="3:6" ht="11.25">
      <c r="C65" s="83"/>
      <c r="D65" s="83"/>
      <c r="E65" s="83"/>
      <c r="F65" s="83"/>
    </row>
    <row r="66" spans="3:6" ht="11.25">
      <c r="C66" s="83"/>
      <c r="D66" s="83"/>
      <c r="E66" s="83"/>
      <c r="F66" s="83"/>
    </row>
    <row r="67" spans="3:6" ht="11.25">
      <c r="C67" s="83"/>
      <c r="D67" s="83"/>
      <c r="E67" s="83"/>
      <c r="F67" s="83"/>
    </row>
    <row r="68" spans="3:6" ht="11.25">
      <c r="C68" s="83"/>
      <c r="D68" s="83"/>
      <c r="E68" s="83"/>
      <c r="F68" s="83"/>
    </row>
    <row r="69" spans="3:6" ht="11.25">
      <c r="C69" s="83"/>
      <c r="D69" s="83"/>
      <c r="E69" s="83"/>
      <c r="F69" s="83"/>
    </row>
    <row r="70" spans="3:6" ht="11.25">
      <c r="C70" s="83"/>
      <c r="D70" s="83"/>
      <c r="E70" s="83"/>
      <c r="F70" s="83"/>
    </row>
    <row r="71" spans="3:6" ht="11.25">
      <c r="C71" s="83"/>
      <c r="D71" s="83"/>
      <c r="E71" s="83"/>
      <c r="F71" s="83"/>
    </row>
    <row r="72" spans="3:6" ht="11.25">
      <c r="C72" s="83"/>
      <c r="D72" s="83"/>
      <c r="E72" s="83"/>
      <c r="F72" s="83"/>
    </row>
    <row r="73" spans="3:6" ht="11.25">
      <c r="C73" s="83"/>
      <c r="D73" s="83"/>
      <c r="E73" s="83"/>
      <c r="F73" s="83"/>
    </row>
    <row r="74" spans="3:6" ht="11.25">
      <c r="C74" s="83"/>
      <c r="D74" s="83"/>
      <c r="E74" s="83"/>
      <c r="F74" s="83"/>
    </row>
    <row r="75" spans="3:6" ht="11.25">
      <c r="C75" s="83"/>
      <c r="D75" s="83"/>
      <c r="E75" s="83"/>
      <c r="F75" s="83"/>
    </row>
    <row r="76" spans="3:6" ht="11.25">
      <c r="C76" s="83"/>
      <c r="D76" s="83"/>
      <c r="E76" s="83"/>
      <c r="F76" s="83"/>
    </row>
    <row r="77" spans="3:6" ht="11.25">
      <c r="C77" s="83"/>
      <c r="D77" s="83"/>
      <c r="E77" s="83"/>
      <c r="F77" s="83"/>
    </row>
    <row r="78" spans="3:6" ht="11.25">
      <c r="C78" s="83"/>
      <c r="D78" s="83"/>
      <c r="E78" s="83"/>
      <c r="F78" s="83"/>
    </row>
    <row r="79" spans="3:6" ht="11.25">
      <c r="C79" s="83"/>
      <c r="D79" s="83"/>
      <c r="E79" s="83"/>
      <c r="F79" s="83"/>
    </row>
    <row r="80" spans="3:6" ht="11.25">
      <c r="C80" s="83"/>
      <c r="D80" s="83"/>
      <c r="E80" s="83"/>
      <c r="F80" s="83"/>
    </row>
    <row r="81" spans="3:6" ht="11.25">
      <c r="C81" s="83"/>
      <c r="D81" s="83"/>
      <c r="E81" s="83"/>
      <c r="F81" s="83"/>
    </row>
    <row r="82" spans="3:6" ht="11.25">
      <c r="C82" s="83"/>
      <c r="D82" s="83"/>
      <c r="E82" s="83"/>
      <c r="F82" s="83"/>
    </row>
    <row r="83" spans="3:6" ht="11.25">
      <c r="C83" s="83"/>
      <c r="D83" s="83"/>
      <c r="E83" s="83"/>
      <c r="F83" s="83"/>
    </row>
    <row r="84" spans="3:6" ht="11.25">
      <c r="C84" s="83"/>
      <c r="D84" s="83"/>
      <c r="E84" s="83"/>
      <c r="F84" s="83"/>
    </row>
    <row r="85" spans="3:6" ht="11.25">
      <c r="C85" s="83"/>
      <c r="D85" s="83"/>
      <c r="E85" s="83"/>
      <c r="F85" s="83"/>
    </row>
    <row r="86" spans="3:6" ht="11.25">
      <c r="C86" s="83"/>
      <c r="D86" s="83"/>
      <c r="E86" s="83"/>
      <c r="F86" s="83"/>
    </row>
    <row r="87" spans="3:6" ht="11.25">
      <c r="C87" s="83"/>
      <c r="D87" s="83"/>
      <c r="E87" s="83"/>
      <c r="F87" s="83"/>
    </row>
    <row r="88" spans="3:6" ht="11.25">
      <c r="C88" s="83"/>
      <c r="D88" s="83"/>
      <c r="E88" s="83"/>
      <c r="F88" s="83"/>
    </row>
    <row r="89" spans="3:6" ht="11.25">
      <c r="C89" s="83"/>
      <c r="D89" s="83"/>
      <c r="E89" s="83"/>
      <c r="F89" s="83"/>
    </row>
    <row r="90" spans="3:6" ht="11.25">
      <c r="C90" s="83"/>
      <c r="D90" s="83"/>
      <c r="E90" s="83"/>
      <c r="F90" s="83"/>
    </row>
    <row r="91" spans="3:6" ht="11.25">
      <c r="C91" s="83"/>
      <c r="D91" s="83"/>
      <c r="E91" s="83"/>
      <c r="F91" s="83"/>
    </row>
    <row r="92" spans="3:6" ht="11.25">
      <c r="C92" s="83"/>
      <c r="D92" s="83"/>
      <c r="E92" s="83"/>
      <c r="F92" s="83"/>
    </row>
    <row r="93" spans="3:6" ht="11.25">
      <c r="C93" s="83"/>
      <c r="D93" s="83"/>
      <c r="E93" s="83"/>
      <c r="F93" s="83"/>
    </row>
    <row r="94" spans="3:6" ht="11.25">
      <c r="C94" s="83"/>
      <c r="D94" s="83"/>
      <c r="E94" s="83"/>
      <c r="F94" s="83"/>
    </row>
    <row r="95" spans="3:6" ht="11.25">
      <c r="C95" s="83"/>
      <c r="D95" s="83"/>
      <c r="E95" s="83"/>
      <c r="F95" s="83"/>
    </row>
    <row r="96" spans="3:6" ht="11.25">
      <c r="C96" s="83"/>
      <c r="D96" s="83"/>
      <c r="E96" s="83"/>
      <c r="F96" s="83"/>
    </row>
    <row r="97" spans="3:6" ht="11.25">
      <c r="C97" s="83"/>
      <c r="D97" s="83"/>
      <c r="E97" s="83"/>
      <c r="F97" s="83"/>
    </row>
    <row r="98" spans="3:6" ht="11.25">
      <c r="C98" s="83"/>
      <c r="D98" s="83"/>
      <c r="E98" s="83"/>
      <c r="F98" s="83"/>
    </row>
    <row r="99" spans="3:6" ht="11.25">
      <c r="C99" s="83"/>
      <c r="D99" s="83"/>
      <c r="E99" s="83"/>
      <c r="F99" s="83"/>
    </row>
    <row r="100" spans="3:6" ht="11.25">
      <c r="C100" s="83"/>
      <c r="D100" s="83"/>
      <c r="E100" s="83"/>
      <c r="F100" s="83"/>
    </row>
    <row r="101" spans="3:6" ht="11.25">
      <c r="C101" s="83"/>
      <c r="D101" s="83"/>
      <c r="E101" s="83"/>
      <c r="F101" s="83"/>
    </row>
    <row r="102" spans="3:6" ht="11.25">
      <c r="C102" s="83"/>
      <c r="D102" s="83"/>
      <c r="E102" s="83"/>
      <c r="F102" s="83"/>
    </row>
    <row r="103" spans="3:6" ht="11.25">
      <c r="C103" s="83"/>
      <c r="D103" s="83"/>
      <c r="E103" s="83"/>
      <c r="F103" s="83"/>
    </row>
    <row r="104" spans="3:6" ht="11.25">
      <c r="C104" s="83"/>
      <c r="D104" s="83"/>
      <c r="E104" s="83"/>
      <c r="F104" s="83"/>
    </row>
    <row r="105" spans="3:6" ht="11.25">
      <c r="C105" s="83"/>
      <c r="D105" s="83"/>
      <c r="E105" s="83"/>
      <c r="F105" s="83"/>
    </row>
    <row r="106" spans="3:6" ht="11.25">
      <c r="C106" s="83"/>
      <c r="D106" s="83"/>
      <c r="E106" s="83"/>
      <c r="F106" s="83"/>
    </row>
    <row r="107" spans="3:6" ht="11.25">
      <c r="C107" s="83"/>
      <c r="D107" s="83"/>
      <c r="E107" s="83"/>
      <c r="F107" s="83"/>
    </row>
    <row r="108" spans="3:6" ht="11.25">
      <c r="C108" s="83"/>
      <c r="D108" s="83"/>
      <c r="E108" s="83"/>
      <c r="F108" s="83"/>
    </row>
    <row r="109" spans="3:6" ht="11.25">
      <c r="C109" s="83"/>
      <c r="D109" s="83"/>
      <c r="E109" s="83"/>
      <c r="F109" s="83"/>
    </row>
    <row r="110" spans="3:6" ht="11.25">
      <c r="C110" s="83"/>
      <c r="D110" s="83"/>
      <c r="E110" s="83"/>
      <c r="F110" s="83"/>
    </row>
    <row r="111" spans="3:6" ht="11.25">
      <c r="C111" s="83"/>
      <c r="D111" s="83"/>
      <c r="E111" s="83"/>
      <c r="F111" s="83"/>
    </row>
    <row r="112" spans="3:6" ht="11.25">
      <c r="C112" s="83"/>
      <c r="D112" s="83"/>
      <c r="E112" s="83"/>
      <c r="F112" s="83"/>
    </row>
    <row r="113" spans="3:6" ht="11.25">
      <c r="C113" s="83"/>
      <c r="D113" s="83"/>
      <c r="E113" s="83"/>
      <c r="F113" s="83"/>
    </row>
    <row r="114" spans="3:6" ht="11.25">
      <c r="C114" s="83"/>
      <c r="D114" s="83"/>
      <c r="E114" s="83"/>
      <c r="F114" s="83"/>
    </row>
    <row r="115" spans="3:6" ht="11.25">
      <c r="C115" s="83"/>
      <c r="D115" s="83"/>
      <c r="E115" s="83"/>
      <c r="F115" s="83"/>
    </row>
    <row r="116" spans="3:6" ht="11.25">
      <c r="C116" s="83"/>
      <c r="D116" s="83"/>
      <c r="E116" s="83"/>
      <c r="F116" s="83"/>
    </row>
    <row r="117" spans="3:6" ht="11.25">
      <c r="C117" s="83"/>
      <c r="D117" s="83"/>
      <c r="E117" s="83"/>
      <c r="F117" s="83"/>
    </row>
    <row r="118" spans="3:6" ht="11.25">
      <c r="C118" s="83"/>
      <c r="D118" s="83"/>
      <c r="E118" s="83"/>
      <c r="F118" s="83"/>
    </row>
    <row r="119" spans="3:6" ht="11.25">
      <c r="C119" s="83"/>
      <c r="D119" s="83"/>
      <c r="E119" s="83"/>
      <c r="F119" s="83"/>
    </row>
    <row r="120" spans="3:6" ht="11.25">
      <c r="C120" s="83"/>
      <c r="D120" s="83"/>
      <c r="E120" s="83"/>
      <c r="F120" s="83"/>
    </row>
    <row r="121" spans="3:6" ht="11.25">
      <c r="C121" s="83"/>
      <c r="D121" s="83"/>
      <c r="E121" s="83"/>
      <c r="F121" s="83"/>
    </row>
    <row r="122" spans="3:6" ht="11.25">
      <c r="C122" s="83"/>
      <c r="D122" s="83"/>
      <c r="E122" s="83"/>
      <c r="F122" s="83"/>
    </row>
    <row r="123" spans="3:6" ht="11.25">
      <c r="C123" s="83"/>
      <c r="D123" s="83"/>
      <c r="E123" s="83"/>
      <c r="F123" s="83"/>
    </row>
    <row r="124" spans="3:6" ht="11.25">
      <c r="C124" s="83"/>
      <c r="D124" s="83"/>
      <c r="E124" s="83"/>
      <c r="F124" s="83"/>
    </row>
    <row r="125" spans="3:6" ht="11.25">
      <c r="C125" s="83"/>
      <c r="D125" s="83"/>
      <c r="E125" s="83"/>
      <c r="F125" s="83"/>
    </row>
    <row r="126" spans="3:6" ht="11.25">
      <c r="C126" s="83"/>
      <c r="D126" s="83"/>
      <c r="E126" s="83"/>
      <c r="F126" s="83"/>
    </row>
    <row r="127" spans="3:6" ht="11.25">
      <c r="C127" s="83"/>
      <c r="D127" s="83"/>
      <c r="E127" s="83"/>
      <c r="F127" s="83"/>
    </row>
    <row r="128" spans="3:6" ht="11.25">
      <c r="C128" s="83"/>
      <c r="D128" s="83"/>
      <c r="E128" s="83"/>
      <c r="F128" s="83"/>
    </row>
    <row r="129" spans="3:6" ht="11.25">
      <c r="C129" s="83"/>
      <c r="D129" s="83"/>
      <c r="E129" s="83"/>
      <c r="F129" s="83"/>
    </row>
    <row r="130" spans="3:6" ht="11.25">
      <c r="C130" s="83"/>
      <c r="D130" s="83"/>
      <c r="E130" s="83"/>
      <c r="F130" s="83"/>
    </row>
    <row r="131" spans="3:6" ht="11.25">
      <c r="C131" s="83"/>
      <c r="D131" s="83"/>
      <c r="E131" s="83"/>
      <c r="F131" s="83"/>
    </row>
    <row r="132" spans="3:6" ht="11.25">
      <c r="C132" s="83"/>
      <c r="D132" s="83"/>
      <c r="E132" s="83"/>
      <c r="F132" s="83"/>
    </row>
    <row r="133" spans="3:6" ht="11.25">
      <c r="C133" s="83"/>
      <c r="D133" s="83"/>
      <c r="E133" s="83"/>
      <c r="F133" s="83"/>
    </row>
    <row r="134" spans="3:6" ht="11.25">
      <c r="C134" s="83"/>
      <c r="D134" s="83"/>
      <c r="E134" s="83"/>
      <c r="F134" s="83"/>
    </row>
    <row r="135" spans="3:6" ht="11.25">
      <c r="C135" s="83"/>
      <c r="D135" s="83"/>
      <c r="E135" s="83"/>
      <c r="F135" s="83"/>
    </row>
    <row r="136" spans="3:6" ht="11.25">
      <c r="C136" s="83"/>
      <c r="D136" s="83"/>
      <c r="E136" s="83"/>
      <c r="F136" s="83"/>
    </row>
    <row r="137" spans="3:6" ht="11.25">
      <c r="C137" s="83"/>
      <c r="D137" s="83"/>
      <c r="E137" s="83"/>
      <c r="F137" s="83"/>
    </row>
    <row r="138" spans="3:6" ht="11.25">
      <c r="C138" s="83"/>
      <c r="D138" s="83"/>
      <c r="E138" s="83"/>
      <c r="F138" s="83"/>
    </row>
    <row r="139" spans="3:6" ht="11.25">
      <c r="C139" s="83"/>
      <c r="D139" s="83"/>
      <c r="E139" s="83"/>
      <c r="F139" s="83"/>
    </row>
    <row r="140" spans="3:6" ht="11.25">
      <c r="C140" s="83"/>
      <c r="D140" s="83"/>
      <c r="E140" s="83"/>
      <c r="F140" s="83"/>
    </row>
    <row r="141" spans="3:6" ht="11.25">
      <c r="C141" s="83"/>
      <c r="D141" s="83"/>
      <c r="E141" s="83"/>
      <c r="F141" s="83"/>
    </row>
    <row r="142" spans="3:6" ht="11.25">
      <c r="C142" s="83"/>
      <c r="D142" s="83"/>
      <c r="E142" s="83"/>
      <c r="F142" s="83"/>
    </row>
    <row r="143" spans="3:6" ht="11.25">
      <c r="C143" s="83"/>
      <c r="D143" s="83"/>
      <c r="E143" s="83"/>
      <c r="F143" s="83"/>
    </row>
    <row r="144" spans="3:6" ht="11.25">
      <c r="C144" s="83"/>
      <c r="D144" s="83"/>
      <c r="E144" s="83"/>
      <c r="F144" s="83"/>
    </row>
    <row r="145" spans="3:6" ht="11.25">
      <c r="C145" s="83"/>
      <c r="D145" s="83"/>
      <c r="E145" s="83"/>
      <c r="F145" s="83"/>
    </row>
    <row r="146" spans="3:6" ht="11.25">
      <c r="C146" s="83"/>
      <c r="D146" s="83"/>
      <c r="E146" s="83"/>
      <c r="F146" s="83"/>
    </row>
    <row r="147" spans="3:6" ht="11.25">
      <c r="C147" s="83"/>
      <c r="D147" s="83"/>
      <c r="E147" s="83"/>
      <c r="F147" s="83"/>
    </row>
    <row r="148" spans="3:6" ht="11.25">
      <c r="C148" s="83"/>
      <c r="D148" s="83"/>
      <c r="E148" s="83"/>
      <c r="F148" s="83"/>
    </row>
    <row r="149" spans="3:6" ht="11.25">
      <c r="C149" s="83"/>
      <c r="D149" s="83"/>
      <c r="E149" s="83"/>
      <c r="F149" s="83"/>
    </row>
    <row r="150" spans="3:6" ht="11.25">
      <c r="C150" s="83"/>
      <c r="D150" s="83"/>
      <c r="E150" s="83"/>
      <c r="F150" s="83"/>
    </row>
    <row r="151" spans="3:6" ht="11.25">
      <c r="C151" s="83"/>
      <c r="D151" s="83"/>
      <c r="E151" s="83"/>
      <c r="F151" s="83"/>
    </row>
    <row r="152" spans="3:6" ht="11.25">
      <c r="C152" s="83"/>
      <c r="D152" s="83"/>
      <c r="E152" s="83"/>
      <c r="F152" s="83"/>
    </row>
    <row r="153" spans="3:6" ht="11.25">
      <c r="C153" s="83"/>
      <c r="D153" s="83"/>
      <c r="E153" s="83"/>
      <c r="F153" s="83"/>
    </row>
    <row r="154" spans="3:6" ht="11.25">
      <c r="C154" s="83"/>
      <c r="D154" s="83"/>
      <c r="E154" s="83"/>
      <c r="F154" s="83"/>
    </row>
    <row r="155" spans="3:6" ht="11.25">
      <c r="C155" s="83"/>
      <c r="D155" s="83"/>
      <c r="E155" s="83"/>
      <c r="F155" s="83"/>
    </row>
    <row r="156" spans="3:6" ht="11.25">
      <c r="C156" s="83"/>
      <c r="D156" s="83"/>
      <c r="E156" s="83"/>
      <c r="F156" s="83"/>
    </row>
    <row r="157" spans="3:6" ht="11.25">
      <c r="C157" s="83"/>
      <c r="D157" s="83"/>
      <c r="E157" s="83"/>
      <c r="F157" s="83"/>
    </row>
    <row r="158" spans="3:6" ht="11.25">
      <c r="C158" s="83"/>
      <c r="D158" s="83"/>
      <c r="E158" s="83"/>
      <c r="F158" s="83"/>
    </row>
    <row r="159" spans="3:6" ht="11.25">
      <c r="C159" s="83"/>
      <c r="D159" s="83"/>
      <c r="E159" s="83"/>
      <c r="F159" s="83"/>
    </row>
    <row r="160" spans="3:6" ht="11.25">
      <c r="C160" s="83"/>
      <c r="D160" s="83"/>
      <c r="E160" s="83"/>
      <c r="F160" s="83"/>
    </row>
    <row r="161" spans="3:6" ht="11.25">
      <c r="C161" s="83"/>
      <c r="D161" s="83"/>
      <c r="E161" s="83"/>
      <c r="F161" s="83"/>
    </row>
    <row r="162" spans="3:6" ht="11.25">
      <c r="C162" s="83"/>
      <c r="D162" s="83"/>
      <c r="E162" s="83"/>
      <c r="F162" s="83"/>
    </row>
    <row r="163" spans="3:6" ht="11.25">
      <c r="C163" s="83"/>
      <c r="D163" s="83"/>
      <c r="E163" s="83"/>
      <c r="F163" s="83"/>
    </row>
    <row r="164" spans="3:6" ht="11.25">
      <c r="C164" s="83"/>
      <c r="D164" s="83"/>
      <c r="E164" s="83"/>
      <c r="F164" s="83"/>
    </row>
    <row r="165" spans="3:6" ht="11.25">
      <c r="C165" s="83"/>
      <c r="D165" s="83"/>
      <c r="E165" s="83"/>
      <c r="F165" s="83"/>
    </row>
    <row r="166" spans="3:6" ht="11.25">
      <c r="C166" s="83"/>
      <c r="D166" s="83"/>
      <c r="E166" s="83"/>
      <c r="F166" s="83"/>
    </row>
    <row r="167" spans="3:6" ht="11.25">
      <c r="C167" s="83"/>
      <c r="D167" s="83"/>
      <c r="E167" s="83"/>
      <c r="F167" s="83"/>
    </row>
    <row r="168" spans="3:6" ht="11.25">
      <c r="C168" s="83"/>
      <c r="D168" s="83"/>
      <c r="E168" s="83"/>
      <c r="F168" s="83"/>
    </row>
    <row r="169" spans="3:6" ht="11.25">
      <c r="C169" s="83"/>
      <c r="D169" s="83"/>
      <c r="E169" s="83"/>
      <c r="F169" s="83"/>
    </row>
    <row r="170" spans="3:6" ht="11.25">
      <c r="C170" s="83"/>
      <c r="D170" s="83"/>
      <c r="E170" s="83"/>
      <c r="F170" s="83"/>
    </row>
    <row r="171" spans="3:6" ht="11.25">
      <c r="C171" s="83"/>
      <c r="D171" s="83"/>
      <c r="E171" s="83"/>
      <c r="F171" s="83"/>
    </row>
    <row r="172" spans="3:6" ht="11.25">
      <c r="C172" s="83"/>
      <c r="D172" s="83"/>
      <c r="E172" s="83"/>
      <c r="F172" s="83"/>
    </row>
    <row r="173" spans="3:6" ht="11.25">
      <c r="C173" s="83"/>
      <c r="D173" s="83"/>
      <c r="E173" s="83"/>
      <c r="F173" s="83"/>
    </row>
    <row r="174" spans="3:6" ht="11.25">
      <c r="C174" s="83"/>
      <c r="D174" s="83"/>
      <c r="E174" s="83"/>
      <c r="F174" s="83"/>
    </row>
    <row r="175" spans="3:6" ht="11.25">
      <c r="C175" s="83"/>
      <c r="D175" s="83"/>
      <c r="E175" s="83"/>
      <c r="F175" s="83"/>
    </row>
    <row r="176" spans="3:6" ht="11.25">
      <c r="C176" s="83"/>
      <c r="D176" s="83"/>
      <c r="E176" s="83"/>
      <c r="F176" s="83"/>
    </row>
    <row r="177" spans="3:6" ht="11.25">
      <c r="C177" s="83"/>
      <c r="D177" s="83"/>
      <c r="E177" s="83"/>
      <c r="F177" s="83"/>
    </row>
    <row r="178" spans="3:6" ht="11.25">
      <c r="C178" s="83"/>
      <c r="D178" s="83"/>
      <c r="E178" s="83"/>
      <c r="F178" s="83"/>
    </row>
    <row r="179" spans="3:6" ht="11.25">
      <c r="C179" s="83"/>
      <c r="D179" s="83"/>
      <c r="E179" s="83"/>
      <c r="F179" s="83"/>
    </row>
    <row r="180" spans="3:6" ht="11.25">
      <c r="C180" s="83"/>
      <c r="D180" s="83"/>
      <c r="E180" s="83"/>
      <c r="F180" s="83"/>
    </row>
    <row r="181" spans="3:6" ht="11.25">
      <c r="C181" s="83"/>
      <c r="D181" s="83"/>
      <c r="E181" s="83"/>
      <c r="F181" s="83"/>
    </row>
    <row r="182" spans="3:6" ht="11.25">
      <c r="C182" s="83"/>
      <c r="D182" s="83"/>
      <c r="E182" s="83"/>
      <c r="F182" s="83"/>
    </row>
    <row r="183" spans="3:6" ht="11.25">
      <c r="C183" s="83"/>
      <c r="D183" s="83"/>
      <c r="E183" s="83"/>
      <c r="F183" s="83"/>
    </row>
    <row r="184" spans="3:6" ht="11.25">
      <c r="C184" s="83"/>
      <c r="D184" s="83"/>
      <c r="E184" s="83"/>
      <c r="F184" s="83"/>
    </row>
    <row r="185" spans="3:6" ht="11.25">
      <c r="C185" s="83"/>
      <c r="D185" s="83"/>
      <c r="E185" s="83"/>
      <c r="F185" s="83"/>
    </row>
    <row r="186" spans="3:6" ht="11.25">
      <c r="C186" s="83"/>
      <c r="D186" s="83"/>
      <c r="E186" s="83"/>
      <c r="F186" s="83"/>
    </row>
    <row r="187" spans="3:6" ht="11.25">
      <c r="C187" s="83"/>
      <c r="D187" s="83"/>
      <c r="E187" s="83"/>
      <c r="F187" s="83"/>
    </row>
    <row r="188" spans="3:6" ht="11.25">
      <c r="C188" s="83"/>
      <c r="D188" s="83"/>
      <c r="E188" s="83"/>
      <c r="F188" s="83"/>
    </row>
    <row r="189" spans="3:6" ht="11.25">
      <c r="C189" s="83"/>
      <c r="D189" s="83"/>
      <c r="E189" s="83"/>
      <c r="F189" s="83"/>
    </row>
    <row r="190" spans="3:6" ht="11.25">
      <c r="C190" s="83"/>
      <c r="D190" s="83"/>
      <c r="E190" s="83"/>
      <c r="F190" s="83"/>
    </row>
    <row r="191" spans="3:6" ht="11.25">
      <c r="C191" s="83"/>
      <c r="D191" s="83"/>
      <c r="E191" s="83"/>
      <c r="F191" s="83"/>
    </row>
    <row r="192" spans="3:6" ht="11.25">
      <c r="C192" s="83"/>
      <c r="D192" s="83"/>
      <c r="E192" s="83"/>
      <c r="F192" s="83"/>
    </row>
    <row r="193" spans="3:6" ht="11.25">
      <c r="C193" s="83"/>
      <c r="D193" s="83"/>
      <c r="E193" s="83"/>
      <c r="F193" s="83"/>
    </row>
    <row r="194" spans="3:6" ht="11.25">
      <c r="C194" s="83"/>
      <c r="D194" s="83"/>
      <c r="E194" s="83"/>
      <c r="F194" s="83"/>
    </row>
    <row r="195" spans="3:6" ht="11.25">
      <c r="C195" s="83"/>
      <c r="D195" s="83"/>
      <c r="E195" s="83"/>
      <c r="F195" s="83"/>
    </row>
    <row r="196" spans="3:6" ht="11.25">
      <c r="C196" s="83"/>
      <c r="D196" s="83"/>
      <c r="E196" s="83"/>
      <c r="F196" s="83"/>
    </row>
    <row r="197" spans="3:6" ht="11.25">
      <c r="C197" s="83"/>
      <c r="D197" s="83"/>
      <c r="E197" s="83"/>
      <c r="F197" s="83"/>
    </row>
    <row r="198" spans="3:6" ht="11.25">
      <c r="C198" s="83"/>
      <c r="D198" s="83"/>
      <c r="E198" s="83"/>
      <c r="F198" s="83"/>
    </row>
    <row r="199" spans="3:6" ht="11.25">
      <c r="C199" s="83"/>
      <c r="D199" s="83"/>
      <c r="E199" s="83"/>
      <c r="F199" s="83"/>
    </row>
    <row r="200" spans="3:6" ht="11.25">
      <c r="C200" s="83"/>
      <c r="D200" s="83"/>
      <c r="E200" s="83"/>
      <c r="F200" s="83"/>
    </row>
    <row r="201" spans="3:6" ht="11.25">
      <c r="C201" s="83"/>
      <c r="D201" s="83"/>
      <c r="E201" s="83"/>
      <c r="F201" s="83"/>
    </row>
    <row r="202" spans="3:6" ht="11.25">
      <c r="C202" s="83"/>
      <c r="D202" s="83"/>
      <c r="E202" s="83"/>
      <c r="F202" s="83"/>
    </row>
    <row r="203" spans="3:6" ht="11.25">
      <c r="C203" s="83"/>
      <c r="D203" s="83"/>
      <c r="E203" s="83"/>
      <c r="F203" s="83"/>
    </row>
    <row r="204" spans="3:6" ht="11.25">
      <c r="C204" s="83"/>
      <c r="D204" s="83"/>
      <c r="E204" s="83"/>
      <c r="F204" s="83"/>
    </row>
    <row r="205" spans="3:6" ht="11.25">
      <c r="C205" s="83"/>
      <c r="D205" s="83"/>
      <c r="E205" s="83"/>
      <c r="F205" s="83"/>
    </row>
    <row r="206" spans="3:6" ht="11.25">
      <c r="C206" s="83"/>
      <c r="D206" s="83"/>
      <c r="E206" s="83"/>
      <c r="F206" s="83"/>
    </row>
    <row r="207" spans="3:6" ht="11.25">
      <c r="C207" s="83"/>
      <c r="D207" s="83"/>
      <c r="E207" s="83"/>
      <c r="F207" s="83"/>
    </row>
    <row r="208" spans="3:6" ht="11.25">
      <c r="C208" s="83"/>
      <c r="D208" s="83"/>
      <c r="E208" s="83"/>
      <c r="F208" s="83"/>
    </row>
    <row r="209" spans="3:6" ht="11.25">
      <c r="C209" s="83"/>
      <c r="D209" s="83"/>
      <c r="E209" s="83"/>
      <c r="F209" s="83"/>
    </row>
    <row r="210" spans="3:6" ht="11.25">
      <c r="C210" s="83"/>
      <c r="D210" s="83"/>
      <c r="E210" s="83"/>
      <c r="F210" s="83"/>
    </row>
    <row r="211" spans="3:6" ht="11.25">
      <c r="C211" s="83"/>
      <c r="D211" s="83"/>
      <c r="E211" s="83"/>
      <c r="F211" s="83"/>
    </row>
    <row r="212" spans="3:6" ht="11.25">
      <c r="C212" s="83"/>
      <c r="D212" s="83"/>
      <c r="E212" s="83"/>
      <c r="F212" s="83"/>
    </row>
    <row r="213" spans="3:6" ht="11.25">
      <c r="C213" s="83"/>
      <c r="D213" s="83"/>
      <c r="E213" s="83"/>
      <c r="F213" s="83"/>
    </row>
    <row r="214" spans="3:6" ht="11.25">
      <c r="C214" s="83"/>
      <c r="D214" s="83"/>
      <c r="E214" s="83"/>
      <c r="F214" s="83"/>
    </row>
    <row r="215" spans="3:6" ht="11.25">
      <c r="C215" s="83"/>
      <c r="D215" s="83"/>
      <c r="E215" s="83"/>
      <c r="F215" s="83"/>
    </row>
    <row r="216" spans="3:6" ht="11.25">
      <c r="C216" s="83"/>
      <c r="D216" s="83"/>
      <c r="E216" s="83"/>
      <c r="F216" s="83"/>
    </row>
    <row r="217" spans="3:6" ht="11.25">
      <c r="C217" s="83"/>
      <c r="D217" s="83"/>
      <c r="E217" s="83"/>
      <c r="F217" s="83"/>
    </row>
    <row r="218" spans="3:6" ht="11.25">
      <c r="C218" s="83"/>
      <c r="D218" s="83"/>
      <c r="E218" s="83"/>
      <c r="F218" s="83"/>
    </row>
  </sheetData>
  <sheetProtection/>
  <mergeCells count="2">
    <mergeCell ref="C3:D3"/>
    <mergeCell ref="F3:G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1.57421875" style="6" bestFit="1" customWidth="1"/>
    <col min="2" max="2" width="4.8515625" style="6" bestFit="1" customWidth="1"/>
    <col min="3" max="3" width="11.00390625" style="5" customWidth="1"/>
    <col min="4" max="4" width="11.57421875" style="5" customWidth="1"/>
    <col min="5" max="5" width="2.140625" style="65" customWidth="1"/>
    <col min="6" max="6" width="10.421875" style="5" customWidth="1"/>
    <col min="7" max="7" width="11.28125" style="4" customWidth="1"/>
    <col min="8" max="16384" width="9.140625" style="4" customWidth="1"/>
  </cols>
  <sheetData>
    <row r="1" spans="1:6" s="2" customFormat="1" ht="15">
      <c r="A1" s="31" t="s">
        <v>75</v>
      </c>
      <c r="B1" s="8"/>
      <c r="C1" s="7"/>
      <c r="D1" s="7"/>
      <c r="E1" s="63"/>
      <c r="F1" s="7"/>
    </row>
    <row r="2" spans="1:7" s="2" customFormat="1" ht="12.75">
      <c r="A2" s="11"/>
      <c r="B2" s="11"/>
      <c r="C2" s="61"/>
      <c r="D2" s="61"/>
      <c r="E2" s="61"/>
      <c r="F2" s="61"/>
      <c r="G2" s="61"/>
    </row>
    <row r="3" spans="1:7" s="79" customFormat="1" ht="13.5" customHeight="1">
      <c r="A3" s="77"/>
      <c r="B3" s="77"/>
      <c r="C3" s="103" t="s">
        <v>92</v>
      </c>
      <c r="D3" s="103"/>
      <c r="E3" s="99"/>
      <c r="F3" s="103" t="s">
        <v>84</v>
      </c>
      <c r="G3" s="103"/>
    </row>
    <row r="4" spans="1:7" s="83" customFormat="1" ht="41.25" customHeight="1">
      <c r="A4" s="80"/>
      <c r="B4" s="81"/>
      <c r="C4" s="100" t="s">
        <v>83</v>
      </c>
      <c r="D4" s="101" t="s">
        <v>88</v>
      </c>
      <c r="E4" s="84"/>
      <c r="F4" s="100" t="s">
        <v>83</v>
      </c>
      <c r="G4" s="101" t="s">
        <v>88</v>
      </c>
    </row>
    <row r="5" spans="1:7" s="83" customFormat="1" ht="9.75" customHeight="1">
      <c r="A5" s="97" t="s">
        <v>54</v>
      </c>
      <c r="B5" s="98" t="s">
        <v>55</v>
      </c>
      <c r="C5" s="82"/>
      <c r="D5" s="82"/>
      <c r="E5" s="82"/>
      <c r="F5" s="82"/>
      <c r="G5" s="82"/>
    </row>
    <row r="6" spans="1:7" ht="16.5" customHeight="1">
      <c r="A6" s="11" t="s">
        <v>56</v>
      </c>
      <c r="B6" s="10"/>
      <c r="C6" s="10"/>
      <c r="D6" s="10"/>
      <c r="E6" s="18"/>
      <c r="F6" s="10"/>
      <c r="G6" s="10"/>
    </row>
    <row r="7" spans="1:7" ht="8.25" customHeight="1">
      <c r="A7" s="10"/>
      <c r="B7" s="10"/>
      <c r="C7" s="10"/>
      <c r="D7" s="10"/>
      <c r="E7" s="18"/>
      <c r="F7" s="10"/>
      <c r="G7" s="10"/>
    </row>
    <row r="8" spans="1:7" ht="16.5" customHeight="1">
      <c r="A8" s="11" t="s">
        <v>2</v>
      </c>
      <c r="B8" s="10"/>
      <c r="C8" s="10"/>
      <c r="D8" s="10"/>
      <c r="E8" s="18"/>
      <c r="F8" s="10"/>
      <c r="G8" s="10"/>
    </row>
    <row r="9" spans="1:8" ht="25.5">
      <c r="A9" s="12" t="s">
        <v>42</v>
      </c>
      <c r="B9" s="27">
        <v>29</v>
      </c>
      <c r="C9" s="10">
        <v>445036</v>
      </c>
      <c r="D9" s="10"/>
      <c r="E9" s="18"/>
      <c r="F9" s="10">
        <v>441277</v>
      </c>
      <c r="G9" s="10"/>
      <c r="H9" s="10"/>
    </row>
    <row r="10" spans="1:8" ht="25.5">
      <c r="A10" s="12" t="s">
        <v>43</v>
      </c>
      <c r="B10" s="27">
        <v>29</v>
      </c>
      <c r="C10" s="10">
        <v>1182</v>
      </c>
      <c r="D10" s="10"/>
      <c r="E10" s="18"/>
      <c r="F10" s="10">
        <v>1613</v>
      </c>
      <c r="G10" s="10"/>
      <c r="H10" s="10"/>
    </row>
    <row r="11" spans="1:7" ht="12.75">
      <c r="A11" s="13" t="s">
        <v>44</v>
      </c>
      <c r="B11" s="13"/>
      <c r="C11" s="14">
        <f>+C9+C10</f>
        <v>446218</v>
      </c>
      <c r="D11" s="14"/>
      <c r="E11" s="15"/>
      <c r="F11" s="14">
        <f>+F9+F10</f>
        <v>442890</v>
      </c>
      <c r="G11" s="14"/>
    </row>
    <row r="12" spans="1:7" ht="8.25" customHeight="1">
      <c r="A12" s="11"/>
      <c r="B12" s="11"/>
      <c r="C12" s="15"/>
      <c r="D12" s="15"/>
      <c r="E12" s="15"/>
      <c r="F12" s="15"/>
      <c r="G12" s="15"/>
    </row>
    <row r="13" spans="1:7" ht="14.25" customHeight="1">
      <c r="A13" s="11" t="s">
        <v>45</v>
      </c>
      <c r="B13" s="11"/>
      <c r="C13" s="15"/>
      <c r="D13" s="15"/>
      <c r="E13" s="15"/>
      <c r="F13" s="15"/>
      <c r="G13" s="15"/>
    </row>
    <row r="14" spans="1:8" ht="12.75">
      <c r="A14" s="16" t="s">
        <v>50</v>
      </c>
      <c r="B14" s="17">
        <v>30</v>
      </c>
      <c r="C14" s="18">
        <v>329200</v>
      </c>
      <c r="D14" s="18">
        <v>2900</v>
      </c>
      <c r="E14" s="18"/>
      <c r="F14" s="18">
        <v>371048</v>
      </c>
      <c r="G14" s="18">
        <v>2900</v>
      </c>
      <c r="H14" s="18"/>
    </row>
    <row r="15" spans="1:7" ht="12.75">
      <c r="A15" s="28" t="s">
        <v>11</v>
      </c>
      <c r="B15" s="27">
        <v>31</v>
      </c>
      <c r="C15" s="10">
        <v>235</v>
      </c>
      <c r="D15" s="10"/>
      <c r="E15" s="18"/>
      <c r="F15" s="10">
        <v>88</v>
      </c>
      <c r="G15" s="10"/>
    </row>
    <row r="16" spans="1:7" ht="12.75">
      <c r="A16" s="16" t="s">
        <v>47</v>
      </c>
      <c r="B16" s="17">
        <v>32</v>
      </c>
      <c r="C16" s="18">
        <v>12429</v>
      </c>
      <c r="D16" s="18"/>
      <c r="E16" s="18"/>
      <c r="F16" s="18">
        <f>16838+155</f>
        <v>16993</v>
      </c>
      <c r="G16" s="18"/>
    </row>
    <row r="17" spans="1:7" ht="12.75">
      <c r="A17" s="16" t="s">
        <v>48</v>
      </c>
      <c r="B17" s="17">
        <v>33</v>
      </c>
      <c r="C17" s="18">
        <v>32735</v>
      </c>
      <c r="D17" s="18"/>
      <c r="E17" s="18"/>
      <c r="F17" s="18">
        <f>32493-155</f>
        <v>32338</v>
      </c>
      <c r="G17" s="18"/>
    </row>
    <row r="18" spans="1:7" ht="12.75">
      <c r="A18" s="19" t="s">
        <v>46</v>
      </c>
      <c r="B18" s="17">
        <v>34</v>
      </c>
      <c r="C18" s="52">
        <v>46603</v>
      </c>
      <c r="D18" s="52"/>
      <c r="E18" s="52"/>
      <c r="F18" s="52">
        <v>58636</v>
      </c>
      <c r="G18" s="52"/>
    </row>
    <row r="19" spans="1:7" ht="12.75">
      <c r="A19" s="28" t="s">
        <v>51</v>
      </c>
      <c r="B19" s="27">
        <v>35</v>
      </c>
      <c r="C19" s="10">
        <v>2539</v>
      </c>
      <c r="D19" s="10"/>
      <c r="E19" s="18"/>
      <c r="F19" s="10">
        <v>3361</v>
      </c>
      <c r="G19" s="10"/>
    </row>
    <row r="20" spans="1:7" ht="12.75">
      <c r="A20" s="19" t="s">
        <v>63</v>
      </c>
      <c r="B20" s="17">
        <v>36</v>
      </c>
      <c r="C20" s="18">
        <v>5948</v>
      </c>
      <c r="D20" s="18"/>
      <c r="E20" s="18"/>
      <c r="F20" s="18">
        <f>3199+1003</f>
        <v>4202</v>
      </c>
      <c r="G20" s="18"/>
    </row>
    <row r="21" spans="1:7" ht="12.75">
      <c r="A21" s="20" t="s">
        <v>10</v>
      </c>
      <c r="B21" s="21"/>
      <c r="C21" s="14">
        <f>SUM(C14:C20)</f>
        <v>429689</v>
      </c>
      <c r="D21" s="14"/>
      <c r="E21" s="15"/>
      <c r="F21" s="14">
        <f>SUM(F14:F20)</f>
        <v>486666</v>
      </c>
      <c r="G21" s="14"/>
    </row>
    <row r="22" spans="1:7" ht="7.5" customHeight="1">
      <c r="A22" s="22"/>
      <c r="B22" s="23"/>
      <c r="C22" s="24"/>
      <c r="D22" s="24"/>
      <c r="E22" s="15"/>
      <c r="F22" s="24"/>
      <c r="G22" s="24"/>
    </row>
    <row r="23" spans="1:7" ht="14.25" customHeight="1">
      <c r="A23" s="11" t="s">
        <v>53</v>
      </c>
      <c r="B23" s="25"/>
      <c r="C23" s="24"/>
      <c r="D23" s="24"/>
      <c r="E23" s="15"/>
      <c r="F23" s="24"/>
      <c r="G23" s="24"/>
    </row>
    <row r="24" spans="1:8" ht="12.75">
      <c r="A24" s="26" t="s">
        <v>49</v>
      </c>
      <c r="B24" s="27">
        <v>30</v>
      </c>
      <c r="C24" s="10">
        <v>170261</v>
      </c>
      <c r="D24" s="10"/>
      <c r="E24" s="18"/>
      <c r="F24" s="10">
        <v>156800</v>
      </c>
      <c r="G24" s="10"/>
      <c r="H24" s="10"/>
    </row>
    <row r="25" spans="1:7" ht="12.75">
      <c r="A25" s="28" t="s">
        <v>11</v>
      </c>
      <c r="B25" s="27">
        <v>31</v>
      </c>
      <c r="C25" s="10">
        <v>375263</v>
      </c>
      <c r="D25" s="10">
        <f>6+18118+779</f>
        <v>18903</v>
      </c>
      <c r="E25" s="18"/>
      <c r="F25" s="10">
        <v>352627</v>
      </c>
      <c r="G25" s="10">
        <v>12857</v>
      </c>
    </row>
    <row r="26" spans="1:7" ht="12.75">
      <c r="A26" s="28" t="s">
        <v>51</v>
      </c>
      <c r="B26" s="27">
        <v>35</v>
      </c>
      <c r="C26" s="10">
        <v>20920</v>
      </c>
      <c r="D26" s="10"/>
      <c r="E26" s="18"/>
      <c r="F26" s="10">
        <v>19290</v>
      </c>
      <c r="G26" s="10"/>
    </row>
    <row r="27" spans="1:7" ht="12.75">
      <c r="A27" s="28" t="s">
        <v>52</v>
      </c>
      <c r="B27" s="17">
        <v>36</v>
      </c>
      <c r="C27" s="10">
        <f>9719+54999</f>
        <v>64718</v>
      </c>
      <c r="D27" s="10">
        <f>32+43</f>
        <v>75</v>
      </c>
      <c r="E27" s="18"/>
      <c r="F27" s="10">
        <f>9728+59776-1</f>
        <v>69503</v>
      </c>
      <c r="G27" s="10">
        <v>342</v>
      </c>
    </row>
    <row r="28" spans="1:7" ht="12.75">
      <c r="A28" s="26" t="s">
        <v>12</v>
      </c>
      <c r="B28" s="17">
        <v>32</v>
      </c>
      <c r="C28" s="10">
        <v>13115</v>
      </c>
      <c r="D28" s="10"/>
      <c r="E28" s="18"/>
      <c r="F28" s="10">
        <f>16514+1432</f>
        <v>17946</v>
      </c>
      <c r="G28" s="10"/>
    </row>
    <row r="29" spans="1:7" ht="12.75">
      <c r="A29" s="29" t="s">
        <v>13</v>
      </c>
      <c r="B29" s="14"/>
      <c r="C29" s="14">
        <f>SUM(C24:C28)</f>
        <v>644277</v>
      </c>
      <c r="D29" s="14"/>
      <c r="E29" s="15"/>
      <c r="F29" s="14">
        <f>SUM(F24:F28)</f>
        <v>616166</v>
      </c>
      <c r="G29" s="14"/>
    </row>
    <row r="30" spans="1:7" ht="7.5" customHeight="1">
      <c r="A30" s="10"/>
      <c r="B30" s="10"/>
      <c r="C30" s="10"/>
      <c r="D30" s="10"/>
      <c r="E30" s="18"/>
      <c r="F30" s="10"/>
      <c r="G30" s="10"/>
    </row>
    <row r="31" spans="1:7" ht="13.5" thickBot="1">
      <c r="A31" s="30" t="s">
        <v>57</v>
      </c>
      <c r="B31" s="30"/>
      <c r="C31" s="30">
        <f>+C29+C21+C11</f>
        <v>1520184</v>
      </c>
      <c r="D31" s="30"/>
      <c r="E31" s="15"/>
      <c r="F31" s="30">
        <f>+F29+F21+F11</f>
        <v>1545722</v>
      </c>
      <c r="G31" s="30"/>
    </row>
    <row r="32" spans="1:7" ht="13.5" thickTop="1">
      <c r="A32" s="10"/>
      <c r="B32" s="10"/>
      <c r="C32" s="10"/>
      <c r="D32" s="10"/>
      <c r="E32" s="18"/>
      <c r="F32" s="10"/>
      <c r="G32" s="10"/>
    </row>
    <row r="33" spans="1:6" ht="12.75">
      <c r="A33" s="10"/>
      <c r="B33" s="10"/>
      <c r="C33" s="10"/>
      <c r="D33" s="10"/>
      <c r="E33" s="18"/>
      <c r="F33" s="10"/>
    </row>
    <row r="34" spans="3:6" ht="15">
      <c r="C34" s="6"/>
      <c r="D34" s="6"/>
      <c r="E34" s="64"/>
      <c r="F34" s="6"/>
    </row>
    <row r="35" spans="1:6" ht="15">
      <c r="A35" s="10"/>
      <c r="C35" s="6"/>
      <c r="D35" s="6"/>
      <c r="E35" s="64"/>
      <c r="F35" s="6"/>
    </row>
    <row r="36" spans="3:6" ht="15">
      <c r="C36" s="6"/>
      <c r="D36" s="6"/>
      <c r="E36" s="64"/>
      <c r="F36" s="6"/>
    </row>
    <row r="37" spans="3:6" ht="15">
      <c r="C37" s="6"/>
      <c r="D37" s="6"/>
      <c r="E37" s="64"/>
      <c r="F37" s="6"/>
    </row>
    <row r="38" spans="3:6" ht="15">
      <c r="C38" s="6"/>
      <c r="D38" s="6"/>
      <c r="E38" s="64"/>
      <c r="F38" s="6"/>
    </row>
    <row r="39" spans="3:6" ht="15">
      <c r="C39" s="6"/>
      <c r="D39" s="6"/>
      <c r="E39" s="64"/>
      <c r="F39" s="6"/>
    </row>
    <row r="40" spans="3:6" ht="15">
      <c r="C40" s="6"/>
      <c r="D40" s="6"/>
      <c r="E40" s="64"/>
      <c r="F40" s="6"/>
    </row>
    <row r="41" spans="3:6" ht="15">
      <c r="C41" s="6"/>
      <c r="D41" s="6"/>
      <c r="E41" s="64"/>
      <c r="F41" s="6"/>
    </row>
    <row r="42" spans="3:6" ht="15">
      <c r="C42" s="6"/>
      <c r="D42" s="6"/>
      <c r="E42" s="64"/>
      <c r="F42" s="6"/>
    </row>
    <row r="43" spans="3:6" ht="15">
      <c r="C43" s="6"/>
      <c r="D43" s="6"/>
      <c r="E43" s="64"/>
      <c r="F43" s="6"/>
    </row>
    <row r="44" spans="3:6" ht="15">
      <c r="C44" s="6"/>
      <c r="D44" s="6"/>
      <c r="E44" s="64"/>
      <c r="F44" s="6"/>
    </row>
    <row r="45" spans="3:6" ht="15">
      <c r="C45" s="6"/>
      <c r="D45" s="6"/>
      <c r="E45" s="64"/>
      <c r="F45" s="6"/>
    </row>
    <row r="46" spans="3:6" ht="15">
      <c r="C46" s="6"/>
      <c r="D46" s="6"/>
      <c r="E46" s="64"/>
      <c r="F46" s="6"/>
    </row>
    <row r="47" spans="3:6" ht="15">
      <c r="C47" s="6"/>
      <c r="D47" s="6"/>
      <c r="E47" s="64"/>
      <c r="F47" s="6"/>
    </row>
    <row r="48" spans="3:6" ht="15">
      <c r="C48" s="6"/>
      <c r="D48" s="6"/>
      <c r="E48" s="64"/>
      <c r="F48" s="6"/>
    </row>
    <row r="49" spans="3:6" ht="15">
      <c r="C49" s="6"/>
      <c r="D49" s="6"/>
      <c r="E49" s="64"/>
      <c r="F49" s="6"/>
    </row>
    <row r="50" spans="3:6" ht="15">
      <c r="C50" s="6"/>
      <c r="D50" s="6"/>
      <c r="E50" s="64"/>
      <c r="F50" s="6"/>
    </row>
    <row r="51" spans="3:6" ht="15">
      <c r="C51" s="6"/>
      <c r="D51" s="6"/>
      <c r="E51" s="64"/>
      <c r="F51" s="6"/>
    </row>
    <row r="52" spans="3:6" ht="15">
      <c r="C52" s="6"/>
      <c r="D52" s="6"/>
      <c r="E52" s="64"/>
      <c r="F52" s="6"/>
    </row>
    <row r="53" spans="3:6" ht="15">
      <c r="C53" s="6"/>
      <c r="D53" s="6"/>
      <c r="E53" s="64"/>
      <c r="F53" s="6"/>
    </row>
    <row r="54" spans="3:6" ht="15">
      <c r="C54" s="6"/>
      <c r="D54" s="6"/>
      <c r="E54" s="64"/>
      <c r="F54" s="6"/>
    </row>
    <row r="55" spans="3:6" ht="15">
      <c r="C55" s="6"/>
      <c r="D55" s="6"/>
      <c r="E55" s="64"/>
      <c r="F55" s="6"/>
    </row>
    <row r="56" spans="3:6" ht="15">
      <c r="C56" s="6"/>
      <c r="D56" s="6"/>
      <c r="E56" s="64"/>
      <c r="F56" s="6"/>
    </row>
    <row r="57" spans="3:6" ht="15">
      <c r="C57" s="6"/>
      <c r="D57" s="6"/>
      <c r="E57" s="64"/>
      <c r="F57" s="6"/>
    </row>
    <row r="58" spans="3:6" ht="15">
      <c r="C58" s="6"/>
      <c r="D58" s="6"/>
      <c r="E58" s="64"/>
      <c r="F58" s="6"/>
    </row>
    <row r="59" spans="3:6" ht="15">
      <c r="C59" s="6"/>
      <c r="D59" s="6"/>
      <c r="E59" s="64"/>
      <c r="F59" s="6"/>
    </row>
    <row r="60" spans="3:6" ht="15">
      <c r="C60" s="6"/>
      <c r="D60" s="6"/>
      <c r="E60" s="64"/>
      <c r="F60" s="6"/>
    </row>
    <row r="61" spans="3:6" ht="15">
      <c r="C61" s="6"/>
      <c r="D61" s="6"/>
      <c r="E61" s="64"/>
      <c r="F61" s="6"/>
    </row>
    <row r="62" spans="3:6" ht="15">
      <c r="C62" s="6"/>
      <c r="D62" s="6"/>
      <c r="E62" s="64"/>
      <c r="F62" s="6"/>
    </row>
    <row r="63" spans="3:6" ht="15">
      <c r="C63" s="6"/>
      <c r="D63" s="6"/>
      <c r="E63" s="64"/>
      <c r="F63" s="6"/>
    </row>
    <row r="64" spans="3:6" ht="15">
      <c r="C64" s="6"/>
      <c r="D64" s="6"/>
      <c r="E64" s="64"/>
      <c r="F64" s="6"/>
    </row>
    <row r="65" spans="3:6" ht="15">
      <c r="C65" s="6"/>
      <c r="D65" s="6"/>
      <c r="E65" s="64"/>
      <c r="F65" s="6"/>
    </row>
    <row r="66" spans="3:6" ht="15">
      <c r="C66" s="6"/>
      <c r="D66" s="6"/>
      <c r="E66" s="64"/>
      <c r="F66" s="6"/>
    </row>
    <row r="67" spans="3:6" ht="15">
      <c r="C67" s="6"/>
      <c r="D67" s="6"/>
      <c r="E67" s="64"/>
      <c r="F67" s="6"/>
    </row>
    <row r="68" spans="3:6" ht="15">
      <c r="C68" s="6"/>
      <c r="D68" s="6"/>
      <c r="E68" s="64"/>
      <c r="F68" s="6"/>
    </row>
    <row r="69" spans="3:6" ht="15">
      <c r="C69" s="6"/>
      <c r="D69" s="6"/>
      <c r="E69" s="64"/>
      <c r="F69" s="6"/>
    </row>
    <row r="70" spans="3:6" ht="15">
      <c r="C70" s="6"/>
      <c r="D70" s="6"/>
      <c r="E70" s="64"/>
      <c r="F70" s="6"/>
    </row>
    <row r="71" spans="3:6" ht="15">
      <c r="C71" s="6"/>
      <c r="D71" s="6"/>
      <c r="E71" s="64"/>
      <c r="F71" s="6"/>
    </row>
    <row r="72" spans="3:6" ht="15">
      <c r="C72" s="6"/>
      <c r="D72" s="6"/>
      <c r="E72" s="64"/>
      <c r="F72" s="6"/>
    </row>
    <row r="73" spans="3:6" ht="15">
      <c r="C73" s="6"/>
      <c r="D73" s="6"/>
      <c r="E73" s="64"/>
      <c r="F73" s="6"/>
    </row>
    <row r="74" spans="3:6" ht="15">
      <c r="C74" s="6"/>
      <c r="D74" s="6"/>
      <c r="E74" s="64"/>
      <c r="F74" s="6"/>
    </row>
    <row r="75" spans="3:6" ht="15">
      <c r="C75" s="6"/>
      <c r="D75" s="6"/>
      <c r="E75" s="64"/>
      <c r="F75" s="6"/>
    </row>
    <row r="76" spans="3:6" ht="15">
      <c r="C76" s="6"/>
      <c r="D76" s="6"/>
      <c r="E76" s="64"/>
      <c r="F76" s="6"/>
    </row>
    <row r="77" spans="3:6" ht="15">
      <c r="C77" s="6"/>
      <c r="D77" s="6"/>
      <c r="E77" s="64"/>
      <c r="F77" s="6"/>
    </row>
    <row r="78" spans="3:6" ht="15">
      <c r="C78" s="6"/>
      <c r="D78" s="6"/>
      <c r="E78" s="64"/>
      <c r="F78" s="6"/>
    </row>
    <row r="79" spans="3:6" ht="15">
      <c r="C79" s="6"/>
      <c r="D79" s="6"/>
      <c r="E79" s="64"/>
      <c r="F79" s="6"/>
    </row>
    <row r="80" spans="3:6" ht="15">
      <c r="C80" s="6"/>
      <c r="D80" s="6"/>
      <c r="E80" s="64"/>
      <c r="F80" s="6"/>
    </row>
    <row r="81" spans="3:6" ht="15">
      <c r="C81" s="6"/>
      <c r="D81" s="6"/>
      <c r="E81" s="64"/>
      <c r="F81" s="6"/>
    </row>
    <row r="82" spans="3:6" ht="15">
      <c r="C82" s="6"/>
      <c r="D82" s="6"/>
      <c r="E82" s="64"/>
      <c r="F82" s="6"/>
    </row>
    <row r="83" spans="3:6" ht="15">
      <c r="C83" s="6"/>
      <c r="D83" s="6"/>
      <c r="E83" s="64"/>
      <c r="F83" s="6"/>
    </row>
    <row r="84" spans="3:6" ht="15">
      <c r="C84" s="6"/>
      <c r="D84" s="6"/>
      <c r="E84" s="64"/>
      <c r="F84" s="6"/>
    </row>
    <row r="85" spans="3:6" ht="15">
      <c r="C85" s="6"/>
      <c r="D85" s="6"/>
      <c r="E85" s="64"/>
      <c r="F85" s="6"/>
    </row>
    <row r="86" spans="3:6" ht="15">
      <c r="C86" s="6"/>
      <c r="D86" s="6"/>
      <c r="E86" s="64"/>
      <c r="F86" s="6"/>
    </row>
    <row r="87" spans="3:6" ht="15">
      <c r="C87" s="6"/>
      <c r="D87" s="6"/>
      <c r="E87" s="64"/>
      <c r="F87" s="6"/>
    </row>
    <row r="88" spans="3:6" ht="15">
      <c r="C88" s="6"/>
      <c r="D88" s="6"/>
      <c r="E88" s="64"/>
      <c r="F88" s="6"/>
    </row>
    <row r="89" spans="3:6" ht="15">
      <c r="C89" s="6"/>
      <c r="D89" s="6"/>
      <c r="E89" s="64"/>
      <c r="F89" s="6"/>
    </row>
    <row r="90" spans="3:6" ht="15">
      <c r="C90" s="6"/>
      <c r="D90" s="6"/>
      <c r="E90" s="64"/>
      <c r="F90" s="6"/>
    </row>
    <row r="91" spans="3:6" ht="15">
      <c r="C91" s="6"/>
      <c r="D91" s="6"/>
      <c r="E91" s="64"/>
      <c r="F91" s="6"/>
    </row>
    <row r="92" spans="3:6" ht="15">
      <c r="C92" s="6"/>
      <c r="D92" s="6"/>
      <c r="E92" s="64"/>
      <c r="F92" s="6"/>
    </row>
    <row r="93" spans="3:6" ht="15">
      <c r="C93" s="6"/>
      <c r="D93" s="6"/>
      <c r="E93" s="64"/>
      <c r="F93" s="6"/>
    </row>
    <row r="94" spans="3:6" ht="15">
      <c r="C94" s="6"/>
      <c r="D94" s="6"/>
      <c r="E94" s="64"/>
      <c r="F94" s="6"/>
    </row>
    <row r="95" spans="3:6" ht="15">
      <c r="C95" s="6"/>
      <c r="D95" s="6"/>
      <c r="E95" s="64"/>
      <c r="F95" s="6"/>
    </row>
    <row r="96" spans="3:6" ht="15">
      <c r="C96" s="6"/>
      <c r="D96" s="6"/>
      <c r="E96" s="64"/>
      <c r="F96" s="6"/>
    </row>
    <row r="97" spans="3:6" ht="15">
      <c r="C97" s="6"/>
      <c r="D97" s="6"/>
      <c r="E97" s="64"/>
      <c r="F97" s="6"/>
    </row>
    <row r="98" spans="3:6" ht="15">
      <c r="C98" s="6"/>
      <c r="D98" s="6"/>
      <c r="E98" s="64"/>
      <c r="F98" s="6"/>
    </row>
    <row r="99" spans="3:6" ht="15">
      <c r="C99" s="6"/>
      <c r="D99" s="6"/>
      <c r="E99" s="64"/>
      <c r="F99" s="6"/>
    </row>
    <row r="100" spans="3:6" ht="15">
      <c r="C100" s="6"/>
      <c r="D100" s="6"/>
      <c r="E100" s="64"/>
      <c r="F100" s="6"/>
    </row>
    <row r="101" spans="3:6" ht="15">
      <c r="C101" s="6"/>
      <c r="D101" s="6"/>
      <c r="E101" s="64"/>
      <c r="F101" s="6"/>
    </row>
    <row r="102" spans="3:6" ht="15">
      <c r="C102" s="6"/>
      <c r="D102" s="6"/>
      <c r="E102" s="64"/>
      <c r="F102" s="6"/>
    </row>
    <row r="103" spans="3:6" ht="15">
      <c r="C103" s="6"/>
      <c r="D103" s="6"/>
      <c r="E103" s="64"/>
      <c r="F103" s="6"/>
    </row>
    <row r="104" spans="3:6" ht="15">
      <c r="C104" s="6"/>
      <c r="D104" s="6"/>
      <c r="E104" s="64"/>
      <c r="F104" s="6"/>
    </row>
    <row r="105" spans="3:6" ht="15">
      <c r="C105" s="6"/>
      <c r="D105" s="6"/>
      <c r="E105" s="64"/>
      <c r="F105" s="6"/>
    </row>
    <row r="106" spans="3:6" ht="15">
      <c r="C106" s="6"/>
      <c r="D106" s="6"/>
      <c r="E106" s="64"/>
      <c r="F106" s="6"/>
    </row>
    <row r="107" spans="3:6" ht="15">
      <c r="C107" s="6"/>
      <c r="D107" s="6"/>
      <c r="E107" s="64"/>
      <c r="F107" s="6"/>
    </row>
    <row r="108" spans="3:6" ht="15">
      <c r="C108" s="6"/>
      <c r="D108" s="6"/>
      <c r="E108" s="64"/>
      <c r="F108" s="6"/>
    </row>
    <row r="109" spans="3:6" ht="15">
      <c r="C109" s="6"/>
      <c r="D109" s="6"/>
      <c r="E109" s="64"/>
      <c r="F109" s="6"/>
    </row>
    <row r="110" spans="3:6" ht="15">
      <c r="C110" s="6"/>
      <c r="D110" s="6"/>
      <c r="E110" s="64"/>
      <c r="F110" s="6"/>
    </row>
    <row r="111" spans="3:6" ht="15">
      <c r="C111" s="6"/>
      <c r="D111" s="6"/>
      <c r="E111" s="64"/>
      <c r="F111" s="6"/>
    </row>
    <row r="112" spans="3:6" ht="15">
      <c r="C112" s="6"/>
      <c r="D112" s="6"/>
      <c r="E112" s="64"/>
      <c r="F112" s="6"/>
    </row>
    <row r="113" spans="3:6" ht="15">
      <c r="C113" s="6"/>
      <c r="D113" s="6"/>
      <c r="E113" s="64"/>
      <c r="F113" s="6"/>
    </row>
    <row r="114" spans="3:6" ht="15">
      <c r="C114" s="6"/>
      <c r="D114" s="6"/>
      <c r="E114" s="64"/>
      <c r="F114" s="6"/>
    </row>
    <row r="115" spans="3:6" ht="15">
      <c r="C115" s="6"/>
      <c r="D115" s="6"/>
      <c r="E115" s="64"/>
      <c r="F115" s="6"/>
    </row>
    <row r="116" spans="3:6" ht="15">
      <c r="C116" s="6"/>
      <c r="D116" s="6"/>
      <c r="E116" s="64"/>
      <c r="F116" s="6"/>
    </row>
    <row r="117" spans="3:6" ht="15">
      <c r="C117" s="6"/>
      <c r="D117" s="6"/>
      <c r="E117" s="64"/>
      <c r="F117" s="6"/>
    </row>
    <row r="118" spans="3:6" ht="15">
      <c r="C118" s="6"/>
      <c r="D118" s="6"/>
      <c r="E118" s="64"/>
      <c r="F118" s="6"/>
    </row>
    <row r="119" spans="3:6" ht="15">
      <c r="C119" s="6"/>
      <c r="D119" s="6"/>
      <c r="E119" s="64"/>
      <c r="F119" s="6"/>
    </row>
    <row r="120" spans="3:6" ht="15">
      <c r="C120" s="6"/>
      <c r="D120" s="6"/>
      <c r="E120" s="64"/>
      <c r="F120" s="6"/>
    </row>
    <row r="121" spans="3:6" ht="15">
      <c r="C121" s="6"/>
      <c r="D121" s="6"/>
      <c r="E121" s="64"/>
      <c r="F121" s="6"/>
    </row>
    <row r="122" spans="3:6" ht="15">
      <c r="C122" s="6"/>
      <c r="D122" s="6"/>
      <c r="E122" s="64"/>
      <c r="F122" s="6"/>
    </row>
    <row r="123" spans="3:6" ht="15">
      <c r="C123" s="6"/>
      <c r="D123" s="6"/>
      <c r="E123" s="64"/>
      <c r="F123" s="6"/>
    </row>
    <row r="124" spans="3:6" ht="15">
      <c r="C124" s="6"/>
      <c r="D124" s="6"/>
      <c r="E124" s="64"/>
      <c r="F124" s="6"/>
    </row>
    <row r="125" spans="3:6" ht="15">
      <c r="C125" s="6"/>
      <c r="D125" s="6"/>
      <c r="E125" s="64"/>
      <c r="F125" s="6"/>
    </row>
    <row r="126" spans="3:6" ht="15">
      <c r="C126" s="6"/>
      <c r="D126" s="6"/>
      <c r="E126" s="64"/>
      <c r="F126" s="6"/>
    </row>
    <row r="127" spans="3:6" ht="15">
      <c r="C127" s="6"/>
      <c r="D127" s="6"/>
      <c r="E127" s="64"/>
      <c r="F127" s="6"/>
    </row>
    <row r="128" spans="3:6" ht="15">
      <c r="C128" s="6"/>
      <c r="D128" s="6"/>
      <c r="E128" s="64"/>
      <c r="F128" s="6"/>
    </row>
    <row r="129" spans="3:6" ht="15">
      <c r="C129" s="6"/>
      <c r="D129" s="6"/>
      <c r="E129" s="64"/>
      <c r="F129" s="6"/>
    </row>
    <row r="130" spans="3:6" ht="15">
      <c r="C130" s="6"/>
      <c r="D130" s="6"/>
      <c r="E130" s="64"/>
      <c r="F130" s="6"/>
    </row>
    <row r="131" spans="3:6" ht="15">
      <c r="C131" s="6"/>
      <c r="D131" s="6"/>
      <c r="E131" s="64"/>
      <c r="F131" s="6"/>
    </row>
    <row r="132" spans="3:6" ht="15">
      <c r="C132" s="6"/>
      <c r="D132" s="6"/>
      <c r="E132" s="64"/>
      <c r="F132" s="6"/>
    </row>
    <row r="133" spans="3:6" ht="15">
      <c r="C133" s="6"/>
      <c r="D133" s="6"/>
      <c r="E133" s="64"/>
      <c r="F133" s="6"/>
    </row>
    <row r="134" spans="3:6" ht="15">
      <c r="C134" s="6"/>
      <c r="D134" s="6"/>
      <c r="E134" s="64"/>
      <c r="F134" s="6"/>
    </row>
    <row r="135" spans="3:6" ht="15">
      <c r="C135" s="6"/>
      <c r="D135" s="6"/>
      <c r="E135" s="64"/>
      <c r="F135" s="6"/>
    </row>
    <row r="136" spans="3:6" ht="15">
      <c r="C136" s="6"/>
      <c r="D136" s="6"/>
      <c r="E136" s="64"/>
      <c r="F136" s="6"/>
    </row>
    <row r="137" spans="3:6" ht="15">
      <c r="C137" s="6"/>
      <c r="D137" s="6"/>
      <c r="E137" s="64"/>
      <c r="F137" s="6"/>
    </row>
    <row r="138" spans="3:6" ht="15">
      <c r="C138" s="6"/>
      <c r="D138" s="6"/>
      <c r="E138" s="64"/>
      <c r="F138" s="6"/>
    </row>
    <row r="139" spans="3:6" ht="15">
      <c r="C139" s="6"/>
      <c r="D139" s="6"/>
      <c r="E139" s="64"/>
      <c r="F139" s="6"/>
    </row>
    <row r="140" spans="3:6" ht="15">
      <c r="C140" s="6"/>
      <c r="D140" s="6"/>
      <c r="E140" s="64"/>
      <c r="F140" s="6"/>
    </row>
    <row r="141" spans="3:6" ht="15">
      <c r="C141" s="6"/>
      <c r="D141" s="6"/>
      <c r="E141" s="64"/>
      <c r="F141" s="6"/>
    </row>
    <row r="142" spans="3:6" ht="15">
      <c r="C142" s="6"/>
      <c r="D142" s="6"/>
      <c r="E142" s="64"/>
      <c r="F142" s="6"/>
    </row>
    <row r="143" spans="3:6" ht="15">
      <c r="C143" s="6"/>
      <c r="D143" s="6"/>
      <c r="E143" s="64"/>
      <c r="F143" s="6"/>
    </row>
    <row r="144" spans="3:6" ht="15">
      <c r="C144" s="6"/>
      <c r="D144" s="6"/>
      <c r="E144" s="64"/>
      <c r="F144" s="6"/>
    </row>
    <row r="145" spans="3:6" ht="15">
      <c r="C145" s="6"/>
      <c r="D145" s="6"/>
      <c r="E145" s="64"/>
      <c r="F145" s="6"/>
    </row>
    <row r="146" spans="3:6" ht="15">
      <c r="C146" s="6"/>
      <c r="D146" s="6"/>
      <c r="E146" s="64"/>
      <c r="F146" s="6"/>
    </row>
    <row r="147" spans="3:6" ht="15">
      <c r="C147" s="6"/>
      <c r="D147" s="6"/>
      <c r="E147" s="64"/>
      <c r="F147" s="6"/>
    </row>
    <row r="148" spans="3:6" ht="15">
      <c r="C148" s="6"/>
      <c r="D148" s="6"/>
      <c r="E148" s="64"/>
      <c r="F148" s="6"/>
    </row>
    <row r="149" spans="3:6" ht="15">
      <c r="C149" s="6"/>
      <c r="D149" s="6"/>
      <c r="E149" s="64"/>
      <c r="F149" s="6"/>
    </row>
    <row r="150" spans="3:6" ht="15">
      <c r="C150" s="6"/>
      <c r="D150" s="6"/>
      <c r="E150" s="64"/>
      <c r="F150" s="6"/>
    </row>
    <row r="151" spans="3:6" ht="15">
      <c r="C151" s="6"/>
      <c r="D151" s="6"/>
      <c r="E151" s="64"/>
      <c r="F151" s="6"/>
    </row>
    <row r="152" spans="3:6" ht="15">
      <c r="C152" s="6"/>
      <c r="D152" s="6"/>
      <c r="E152" s="64"/>
      <c r="F152" s="6"/>
    </row>
    <row r="153" spans="3:6" ht="15">
      <c r="C153" s="6"/>
      <c r="D153" s="6"/>
      <c r="E153" s="64"/>
      <c r="F153" s="6"/>
    </row>
    <row r="154" spans="3:6" ht="15">
      <c r="C154" s="6"/>
      <c r="D154" s="6"/>
      <c r="E154" s="64"/>
      <c r="F154" s="6"/>
    </row>
    <row r="155" spans="3:6" ht="15">
      <c r="C155" s="6"/>
      <c r="D155" s="6"/>
      <c r="E155" s="64"/>
      <c r="F155" s="6"/>
    </row>
    <row r="156" spans="3:6" ht="15">
      <c r="C156" s="6"/>
      <c r="D156" s="6"/>
      <c r="E156" s="64"/>
      <c r="F156" s="6"/>
    </row>
    <row r="157" spans="3:6" ht="15">
      <c r="C157" s="6"/>
      <c r="D157" s="6"/>
      <c r="E157" s="64"/>
      <c r="F157" s="6"/>
    </row>
    <row r="158" spans="3:6" ht="15">
      <c r="C158" s="6"/>
      <c r="D158" s="6"/>
      <c r="E158" s="64"/>
      <c r="F158" s="6"/>
    </row>
    <row r="159" spans="3:6" ht="15">
      <c r="C159" s="6"/>
      <c r="D159" s="6"/>
      <c r="E159" s="64"/>
      <c r="F159" s="6"/>
    </row>
    <row r="160" spans="3:6" ht="15">
      <c r="C160" s="6"/>
      <c r="D160" s="6"/>
      <c r="E160" s="64"/>
      <c r="F160" s="6"/>
    </row>
    <row r="161" spans="3:6" ht="15">
      <c r="C161" s="6"/>
      <c r="D161" s="6"/>
      <c r="E161" s="64"/>
      <c r="F161" s="6"/>
    </row>
    <row r="162" spans="3:6" ht="15">
      <c r="C162" s="6"/>
      <c r="D162" s="6"/>
      <c r="E162" s="64"/>
      <c r="F162" s="6"/>
    </row>
    <row r="163" spans="3:6" ht="15">
      <c r="C163" s="6"/>
      <c r="D163" s="6"/>
      <c r="E163" s="64"/>
      <c r="F163" s="6"/>
    </row>
    <row r="164" spans="3:6" ht="15">
      <c r="C164" s="6"/>
      <c r="D164" s="6"/>
      <c r="E164" s="64"/>
      <c r="F164" s="6"/>
    </row>
    <row r="165" spans="3:6" ht="15">
      <c r="C165" s="6"/>
      <c r="D165" s="6"/>
      <c r="E165" s="64"/>
      <c r="F165" s="6"/>
    </row>
    <row r="166" spans="3:6" ht="15">
      <c r="C166" s="6"/>
      <c r="D166" s="6"/>
      <c r="E166" s="64"/>
      <c r="F166" s="6"/>
    </row>
    <row r="167" spans="3:6" ht="15">
      <c r="C167" s="6"/>
      <c r="D167" s="6"/>
      <c r="E167" s="64"/>
      <c r="F167" s="6"/>
    </row>
    <row r="168" spans="3:6" ht="15">
      <c r="C168" s="6"/>
      <c r="D168" s="6"/>
      <c r="E168" s="64"/>
      <c r="F168" s="6"/>
    </row>
    <row r="169" spans="3:6" ht="15">
      <c r="C169" s="6"/>
      <c r="D169" s="6"/>
      <c r="E169" s="64"/>
      <c r="F169" s="6"/>
    </row>
    <row r="170" spans="3:6" ht="15">
      <c r="C170" s="6"/>
      <c r="D170" s="6"/>
      <c r="E170" s="64"/>
      <c r="F170" s="6"/>
    </row>
    <row r="171" spans="3:6" ht="15">
      <c r="C171" s="6"/>
      <c r="D171" s="6"/>
      <c r="E171" s="64"/>
      <c r="F171" s="6"/>
    </row>
    <row r="172" spans="3:6" ht="15">
      <c r="C172" s="6"/>
      <c r="D172" s="6"/>
      <c r="E172" s="64"/>
      <c r="F172" s="6"/>
    </row>
    <row r="173" spans="3:6" ht="15">
      <c r="C173" s="6"/>
      <c r="D173" s="6"/>
      <c r="E173" s="64"/>
      <c r="F173" s="6"/>
    </row>
    <row r="174" spans="3:6" ht="15">
      <c r="C174" s="6"/>
      <c r="D174" s="6"/>
      <c r="E174" s="64"/>
      <c r="F174" s="6"/>
    </row>
    <row r="175" spans="3:6" ht="15">
      <c r="C175" s="6"/>
      <c r="D175" s="6"/>
      <c r="E175" s="64"/>
      <c r="F175" s="6"/>
    </row>
    <row r="176" spans="3:6" ht="15">
      <c r="C176" s="6"/>
      <c r="D176" s="6"/>
      <c r="E176" s="64"/>
      <c r="F176" s="6"/>
    </row>
    <row r="177" spans="3:6" ht="15">
      <c r="C177" s="6"/>
      <c r="D177" s="6"/>
      <c r="E177" s="64"/>
      <c r="F177" s="6"/>
    </row>
    <row r="178" spans="3:6" ht="15">
      <c r="C178" s="6"/>
      <c r="D178" s="6"/>
      <c r="E178" s="64"/>
      <c r="F178" s="6"/>
    </row>
    <row r="179" spans="3:6" ht="15">
      <c r="C179" s="6"/>
      <c r="D179" s="6"/>
      <c r="E179" s="64"/>
      <c r="F179" s="6"/>
    </row>
    <row r="180" spans="3:6" ht="15">
      <c r="C180" s="6"/>
      <c r="D180" s="6"/>
      <c r="E180" s="64"/>
      <c r="F180" s="6"/>
    </row>
    <row r="181" spans="3:6" ht="15">
      <c r="C181" s="6"/>
      <c r="D181" s="6"/>
      <c r="E181" s="64"/>
      <c r="F181" s="6"/>
    </row>
    <row r="182" spans="3:6" ht="15">
      <c r="C182" s="6"/>
      <c r="D182" s="6"/>
      <c r="E182" s="64"/>
      <c r="F182" s="6"/>
    </row>
    <row r="183" spans="3:6" ht="15">
      <c r="C183" s="6"/>
      <c r="D183" s="6"/>
      <c r="E183" s="64"/>
      <c r="F183" s="6"/>
    </row>
    <row r="184" spans="3:6" ht="15">
      <c r="C184" s="6"/>
      <c r="D184" s="6"/>
      <c r="E184" s="64"/>
      <c r="F184" s="6"/>
    </row>
    <row r="185" spans="3:6" ht="15">
      <c r="C185" s="6"/>
      <c r="D185" s="6"/>
      <c r="E185" s="64"/>
      <c r="F185" s="6"/>
    </row>
    <row r="186" spans="3:6" ht="15">
      <c r="C186" s="6"/>
      <c r="D186" s="6"/>
      <c r="E186" s="64"/>
      <c r="F186" s="6"/>
    </row>
    <row r="187" spans="3:6" ht="15">
      <c r="C187" s="6"/>
      <c r="D187" s="6"/>
      <c r="E187" s="64"/>
      <c r="F187" s="6"/>
    </row>
    <row r="188" spans="3:6" ht="15">
      <c r="C188" s="6"/>
      <c r="D188" s="6"/>
      <c r="E188" s="64"/>
      <c r="F188" s="6"/>
    </row>
    <row r="189" spans="3:6" ht="15">
      <c r="C189" s="6"/>
      <c r="D189" s="6"/>
      <c r="E189" s="64"/>
      <c r="F189" s="6"/>
    </row>
    <row r="190" spans="3:6" ht="15">
      <c r="C190" s="6"/>
      <c r="D190" s="6"/>
      <c r="E190" s="64"/>
      <c r="F190" s="6"/>
    </row>
    <row r="191" spans="3:6" ht="15">
      <c r="C191" s="6"/>
      <c r="D191" s="6"/>
      <c r="E191" s="64"/>
      <c r="F191" s="6"/>
    </row>
    <row r="192" spans="3:6" ht="15">
      <c r="C192" s="6"/>
      <c r="D192" s="6"/>
      <c r="E192" s="64"/>
      <c r="F192" s="6"/>
    </row>
    <row r="193" spans="3:6" ht="15">
      <c r="C193" s="6"/>
      <c r="D193" s="6"/>
      <c r="E193" s="64"/>
      <c r="F193" s="6"/>
    </row>
    <row r="194" spans="3:6" ht="15">
      <c r="C194" s="6"/>
      <c r="D194" s="6"/>
      <c r="E194" s="64"/>
      <c r="F194" s="6"/>
    </row>
    <row r="195" spans="3:6" ht="15">
      <c r="C195" s="6"/>
      <c r="D195" s="6"/>
      <c r="E195" s="64"/>
      <c r="F195" s="6"/>
    </row>
    <row r="196" spans="3:6" ht="15">
      <c r="C196" s="6"/>
      <c r="D196" s="6"/>
      <c r="E196" s="64"/>
      <c r="F196" s="6"/>
    </row>
    <row r="197" spans="3:6" ht="15">
      <c r="C197" s="6"/>
      <c r="D197" s="6"/>
      <c r="E197" s="64"/>
      <c r="F197" s="6"/>
    </row>
    <row r="198" spans="3:6" ht="15">
      <c r="C198" s="6"/>
      <c r="D198" s="6"/>
      <c r="E198" s="64"/>
      <c r="F198" s="6"/>
    </row>
    <row r="199" spans="3:6" ht="15">
      <c r="C199" s="6"/>
      <c r="D199" s="6"/>
      <c r="E199" s="64"/>
      <c r="F199" s="6"/>
    </row>
    <row r="200" spans="3:6" ht="15">
      <c r="C200" s="6"/>
      <c r="D200" s="6"/>
      <c r="E200" s="64"/>
      <c r="F200" s="6"/>
    </row>
    <row r="201" spans="3:6" ht="15">
      <c r="C201" s="6"/>
      <c r="D201" s="6"/>
      <c r="E201" s="64"/>
      <c r="F201" s="6"/>
    </row>
    <row r="202" spans="3:6" ht="15">
      <c r="C202" s="6"/>
      <c r="D202" s="6"/>
      <c r="E202" s="64"/>
      <c r="F202" s="6"/>
    </row>
    <row r="203" spans="3:6" ht="15">
      <c r="C203" s="6"/>
      <c r="D203" s="6"/>
      <c r="E203" s="64"/>
      <c r="F203" s="6"/>
    </row>
    <row r="204" spans="3:6" ht="15">
      <c r="C204" s="6"/>
      <c r="D204" s="6"/>
      <c r="E204" s="64"/>
      <c r="F204" s="6"/>
    </row>
    <row r="205" spans="3:6" ht="15">
      <c r="C205" s="6"/>
      <c r="D205" s="6"/>
      <c r="E205" s="64"/>
      <c r="F205" s="6"/>
    </row>
    <row r="206" spans="3:6" ht="15">
      <c r="C206" s="6"/>
      <c r="D206" s="6"/>
      <c r="E206" s="64"/>
      <c r="F206" s="6"/>
    </row>
    <row r="207" spans="3:6" ht="15">
      <c r="C207" s="6"/>
      <c r="D207" s="6"/>
      <c r="E207" s="64"/>
      <c r="F207" s="6"/>
    </row>
    <row r="208" spans="3:6" ht="15">
      <c r="C208" s="6"/>
      <c r="D208" s="6"/>
      <c r="E208" s="64"/>
      <c r="F208" s="6"/>
    </row>
    <row r="209" spans="3:6" ht="15">
      <c r="C209" s="6"/>
      <c r="D209" s="6"/>
      <c r="E209" s="64"/>
      <c r="F209" s="6"/>
    </row>
    <row r="210" spans="3:6" ht="15">
      <c r="C210" s="6"/>
      <c r="D210" s="6"/>
      <c r="E210" s="64"/>
      <c r="F210" s="6"/>
    </row>
    <row r="211" spans="3:6" ht="15">
      <c r="C211" s="6"/>
      <c r="D211" s="6"/>
      <c r="E211" s="64"/>
      <c r="F211" s="6"/>
    </row>
    <row r="212" spans="3:6" ht="15">
      <c r="C212" s="6"/>
      <c r="D212" s="6"/>
      <c r="E212" s="64"/>
      <c r="F212" s="6"/>
    </row>
    <row r="213" spans="3:6" ht="15">
      <c r="C213" s="6"/>
      <c r="D213" s="6"/>
      <c r="E213" s="64"/>
      <c r="F213" s="6"/>
    </row>
    <row r="214" spans="3:6" ht="15">
      <c r="C214" s="6"/>
      <c r="D214" s="6"/>
      <c r="E214" s="64"/>
      <c r="F214" s="6"/>
    </row>
    <row r="215" spans="3:6" ht="15">
      <c r="C215" s="6"/>
      <c r="D215" s="6"/>
      <c r="E215" s="64"/>
      <c r="F215" s="6"/>
    </row>
    <row r="216" spans="3:6" ht="15">
      <c r="C216" s="6"/>
      <c r="D216" s="6"/>
      <c r="E216" s="64"/>
      <c r="F216" s="6"/>
    </row>
    <row r="217" spans="3:6" ht="15">
      <c r="C217" s="6"/>
      <c r="D217" s="6"/>
      <c r="E217" s="64"/>
      <c r="F217" s="6"/>
    </row>
    <row r="218" spans="3:6" ht="15">
      <c r="C218" s="6"/>
      <c r="D218" s="6"/>
      <c r="E218" s="64"/>
      <c r="F218" s="6"/>
    </row>
  </sheetData>
  <sheetProtection/>
  <mergeCells count="2">
    <mergeCell ref="C3:D3"/>
    <mergeCell ref="F3:G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7.421875" style="0" customWidth="1"/>
    <col min="2" max="2" width="5.421875" style="0" customWidth="1"/>
    <col min="3" max="3" width="13.8515625" style="0" customWidth="1"/>
    <col min="4" max="4" width="15.8515625" style="0" customWidth="1"/>
    <col min="5" max="5" width="11.8515625" style="0" customWidth="1"/>
  </cols>
  <sheetData>
    <row r="1" ht="12.75">
      <c r="A1" s="11" t="s">
        <v>76</v>
      </c>
    </row>
    <row r="2" ht="12.75">
      <c r="A2" s="11"/>
    </row>
    <row r="3" spans="1:5" ht="27" customHeight="1">
      <c r="A3" s="80"/>
      <c r="B3" s="81"/>
      <c r="C3" s="102" t="s">
        <v>93</v>
      </c>
      <c r="D3" s="102" t="s">
        <v>87</v>
      </c>
      <c r="E3" s="51" t="s">
        <v>26</v>
      </c>
    </row>
    <row r="4" spans="1:2" ht="12.75">
      <c r="A4" s="97" t="s">
        <v>54</v>
      </c>
      <c r="B4" s="98" t="s">
        <v>55</v>
      </c>
    </row>
    <row r="5" spans="1:5" ht="12.75">
      <c r="A5" s="1" t="s">
        <v>68</v>
      </c>
      <c r="B5">
        <v>27</v>
      </c>
      <c r="C5" s="24">
        <v>151887</v>
      </c>
      <c r="D5" s="24">
        <v>154859</v>
      </c>
      <c r="E5" s="24">
        <f>+C5-D5</f>
        <v>-2972</v>
      </c>
    </row>
    <row r="6" spans="3:5" ht="12.75">
      <c r="C6" s="10"/>
      <c r="D6" s="10"/>
      <c r="E6" s="10"/>
    </row>
    <row r="7" spans="1:5" ht="12.75">
      <c r="A7" t="s">
        <v>62</v>
      </c>
      <c r="B7">
        <v>26</v>
      </c>
      <c r="C7" s="10"/>
      <c r="D7" s="10">
        <v>23051</v>
      </c>
      <c r="E7" s="10">
        <f>+C7-D7</f>
        <v>-23051</v>
      </c>
    </row>
    <row r="8" spans="1:5" ht="12.75">
      <c r="A8" s="1" t="s">
        <v>69</v>
      </c>
      <c r="C8" s="24">
        <f>SUM(C7:C7)</f>
        <v>0</v>
      </c>
      <c r="D8" s="24">
        <f>SUM(D7:D7)</f>
        <v>23051</v>
      </c>
      <c r="E8" s="24">
        <f>SUM(E7:E7)</f>
        <v>-23051</v>
      </c>
    </row>
    <row r="9" spans="3:5" ht="12.75">
      <c r="C9" s="10"/>
      <c r="D9" s="10"/>
      <c r="E9" s="10"/>
    </row>
    <row r="10" spans="1:5" ht="12.75">
      <c r="A10" t="s">
        <v>70</v>
      </c>
      <c r="B10">
        <v>32</v>
      </c>
      <c r="C10" s="10">
        <f>-85-22864</f>
        <v>-22949</v>
      </c>
      <c r="D10" s="10">
        <f>-45404-101</f>
        <v>-45505</v>
      </c>
      <c r="E10" s="10">
        <f>+C10-D10</f>
        <v>22556</v>
      </c>
    </row>
    <row r="11" spans="1:5" ht="12.75">
      <c r="A11" t="s">
        <v>71</v>
      </c>
      <c r="B11">
        <v>32</v>
      </c>
      <c r="C11" s="10">
        <v>-122428</v>
      </c>
      <c r="D11" s="10">
        <v>-82929</v>
      </c>
      <c r="E11" s="10">
        <f>+C11-D11</f>
        <v>-39499</v>
      </c>
    </row>
    <row r="12" spans="1:5" ht="12.75">
      <c r="A12" t="s">
        <v>61</v>
      </c>
      <c r="B12">
        <v>32</v>
      </c>
      <c r="C12" s="10">
        <v>-20085</v>
      </c>
      <c r="D12" s="10">
        <v>-23255</v>
      </c>
      <c r="E12" s="10">
        <f>+C12-D12</f>
        <v>3170</v>
      </c>
    </row>
    <row r="13" spans="1:5" ht="12.75">
      <c r="A13" t="s">
        <v>59</v>
      </c>
      <c r="B13">
        <v>32</v>
      </c>
      <c r="C13" s="10">
        <v>-894</v>
      </c>
      <c r="D13" s="10">
        <v>-791</v>
      </c>
      <c r="E13" s="10">
        <f>+C13-D13</f>
        <v>-103</v>
      </c>
    </row>
    <row r="14" spans="1:5" ht="12.75">
      <c r="A14" t="s">
        <v>72</v>
      </c>
      <c r="B14">
        <v>32</v>
      </c>
      <c r="C14" s="10">
        <v>-3905</v>
      </c>
      <c r="D14" s="10">
        <v>-4320</v>
      </c>
      <c r="E14" s="10">
        <f>+C14-D14</f>
        <v>415</v>
      </c>
    </row>
    <row r="15" spans="1:5" ht="12.75">
      <c r="A15" s="1" t="s">
        <v>78</v>
      </c>
      <c r="C15" s="24">
        <f>SUM(C10:C14)</f>
        <v>-170261</v>
      </c>
      <c r="D15" s="24">
        <f>SUM(D10:D14)</f>
        <v>-156800</v>
      </c>
      <c r="E15" s="24">
        <f>SUM(E10:E14)</f>
        <v>-13461</v>
      </c>
    </row>
    <row r="16" spans="3:5" ht="12.75">
      <c r="C16" s="10"/>
      <c r="D16" s="10"/>
      <c r="E16" s="10"/>
    </row>
    <row r="17" spans="1:5" ht="12.75">
      <c r="A17" s="1" t="s">
        <v>79</v>
      </c>
      <c r="C17" s="24">
        <f>+C15+C8+C5</f>
        <v>-18374</v>
      </c>
      <c r="D17" s="24">
        <f>+D15+D8+D5</f>
        <v>21110</v>
      </c>
      <c r="E17" s="24">
        <f>+E15+E8+E5</f>
        <v>-39484</v>
      </c>
    </row>
    <row r="18" spans="3:5" ht="12.75">
      <c r="C18" s="10"/>
      <c r="D18" s="10"/>
      <c r="E18" s="10"/>
    </row>
    <row r="19" spans="1:5" ht="12.75">
      <c r="A19" t="s">
        <v>73</v>
      </c>
      <c r="B19">
        <v>32</v>
      </c>
      <c r="C19" s="10">
        <v>-112768</v>
      </c>
      <c r="D19" s="10">
        <v>-214785</v>
      </c>
      <c r="E19" s="10">
        <f>+C19-D19</f>
        <v>102017</v>
      </c>
    </row>
    <row r="20" spans="1:5" ht="12.75">
      <c r="A20" t="s">
        <v>86</v>
      </c>
      <c r="B20">
        <v>32</v>
      </c>
      <c r="C20" s="10">
        <v>-191859</v>
      </c>
      <c r="D20" s="10">
        <v>-139007</v>
      </c>
      <c r="E20" s="10">
        <f>+C20-D20</f>
        <v>-52852</v>
      </c>
    </row>
    <row r="21" spans="1:5" ht="12.75">
      <c r="A21" t="s">
        <v>59</v>
      </c>
      <c r="B21">
        <v>32</v>
      </c>
      <c r="C21" s="10">
        <v>-6745</v>
      </c>
      <c r="D21" s="10">
        <v>-7471</v>
      </c>
      <c r="E21" s="10">
        <f>+C21-D21</f>
        <v>726</v>
      </c>
    </row>
    <row r="22" spans="1:5" ht="12.75">
      <c r="A22" t="s">
        <v>60</v>
      </c>
      <c r="B22">
        <v>32</v>
      </c>
      <c r="C22" s="10">
        <v>-6153</v>
      </c>
      <c r="D22" s="10">
        <v>-9785</v>
      </c>
      <c r="E22" s="10">
        <f>+C22-D22</f>
        <v>3632</v>
      </c>
    </row>
    <row r="23" spans="1:5" ht="12.75">
      <c r="A23" s="1" t="s">
        <v>80</v>
      </c>
      <c r="C23" s="24">
        <f>SUM(C19:C22)</f>
        <v>-317525</v>
      </c>
      <c r="D23" s="24">
        <f>SUM(D19:D22)</f>
        <v>-371048</v>
      </c>
      <c r="E23" s="24">
        <f>SUM(E19:E22)</f>
        <v>53523</v>
      </c>
    </row>
    <row r="24" spans="3:5" ht="13.5" thickBot="1">
      <c r="C24" s="56"/>
      <c r="D24" s="56"/>
      <c r="E24" s="56"/>
    </row>
    <row r="25" spans="1:5" ht="13.5" thickBot="1">
      <c r="A25" s="54" t="s">
        <v>74</v>
      </c>
      <c r="B25" s="55"/>
      <c r="C25" s="57">
        <f>+C23+C17</f>
        <v>-335899</v>
      </c>
      <c r="D25" s="57">
        <f>+D23+D17</f>
        <v>-349938</v>
      </c>
      <c r="E25" s="57">
        <f>+E23+E17</f>
        <v>14039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2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4.140625" style="10" customWidth="1"/>
    <col min="2" max="2" width="5.421875" style="10" customWidth="1"/>
    <col min="3" max="3" width="10.8515625" style="35" customWidth="1"/>
    <col min="4" max="4" width="10.7109375" style="35" customWidth="1"/>
    <col min="5" max="5" width="0.85546875" style="69" customWidth="1"/>
    <col min="6" max="6" width="11.00390625" style="35" customWidth="1"/>
    <col min="7" max="7" width="10.7109375" style="35" customWidth="1"/>
    <col min="8" max="8" width="5.421875" style="69" customWidth="1"/>
    <col min="9" max="16384" width="9.140625" style="37" customWidth="1"/>
  </cols>
  <sheetData>
    <row r="1" spans="1:8" s="3" customFormat="1" ht="12.75">
      <c r="A1" s="70" t="s">
        <v>77</v>
      </c>
      <c r="B1" s="38"/>
      <c r="C1" s="36"/>
      <c r="D1" s="36"/>
      <c r="E1" s="61"/>
      <c r="F1" s="36"/>
      <c r="G1" s="36"/>
      <c r="H1" s="61"/>
    </row>
    <row r="2" spans="1:8" s="3" customFormat="1" ht="12.75" customHeight="1">
      <c r="A2" s="11"/>
      <c r="B2" s="11"/>
      <c r="C2" s="61"/>
      <c r="D2" s="61"/>
      <c r="E2" s="61"/>
      <c r="F2" s="61"/>
      <c r="G2" s="61"/>
      <c r="H2" s="61"/>
    </row>
    <row r="3" spans="1:8" s="3" customFormat="1" ht="12.75" customHeight="1">
      <c r="A3" s="11"/>
      <c r="B3" s="11"/>
      <c r="C3" s="104" t="s">
        <v>91</v>
      </c>
      <c r="D3" s="105"/>
      <c r="E3" s="62"/>
      <c r="F3" s="104" t="s">
        <v>82</v>
      </c>
      <c r="G3" s="105"/>
      <c r="H3" s="61"/>
    </row>
    <row r="4" spans="1:8" ht="38.25">
      <c r="A4" s="60"/>
      <c r="B4" s="9"/>
      <c r="C4" s="9" t="s">
        <v>83</v>
      </c>
      <c r="D4" s="9" t="s">
        <v>88</v>
      </c>
      <c r="E4" s="32"/>
      <c r="F4" s="9" t="s">
        <v>83</v>
      </c>
      <c r="G4" s="9" t="s">
        <v>88</v>
      </c>
      <c r="H4" s="66"/>
    </row>
    <row r="5" spans="1:8" ht="12.75">
      <c r="A5" s="97" t="s">
        <v>54</v>
      </c>
      <c r="B5" s="98" t="s">
        <v>55</v>
      </c>
      <c r="C5" s="15"/>
      <c r="D5" s="15"/>
      <c r="E5" s="15"/>
      <c r="F5" s="15"/>
      <c r="G5" s="15"/>
      <c r="H5" s="15"/>
    </row>
    <row r="6" spans="1:8" ht="12.75">
      <c r="A6" s="39" t="s">
        <v>14</v>
      </c>
      <c r="B6" s="27">
        <v>4</v>
      </c>
      <c r="C6" s="24">
        <v>1516463</v>
      </c>
      <c r="D6" s="24">
        <v>1674</v>
      </c>
      <c r="E6" s="15"/>
      <c r="F6" s="24">
        <v>1485351</v>
      </c>
      <c r="G6" s="24">
        <v>711</v>
      </c>
      <c r="H6" s="15"/>
    </row>
    <row r="7" spans="1:8" ht="12.75">
      <c r="A7" s="39"/>
      <c r="B7" s="39"/>
      <c r="C7" s="24"/>
      <c r="D7" s="24"/>
      <c r="E7" s="15"/>
      <c r="F7" s="24"/>
      <c r="G7" s="24"/>
      <c r="H7" s="15"/>
    </row>
    <row r="8" spans="1:8" ht="12.75">
      <c r="A8" s="28" t="s">
        <v>16</v>
      </c>
      <c r="B8" s="27">
        <v>5</v>
      </c>
      <c r="C8" s="10">
        <v>904060</v>
      </c>
      <c r="D8" s="10">
        <f>38786</f>
        <v>38786</v>
      </c>
      <c r="E8" s="18"/>
      <c r="F8" s="10">
        <v>881075</v>
      </c>
      <c r="G8" s="10">
        <v>40584</v>
      </c>
      <c r="H8" s="18"/>
    </row>
    <row r="9" spans="1:8" ht="12.75">
      <c r="A9" s="28" t="s">
        <v>17</v>
      </c>
      <c r="B9" s="27">
        <v>6</v>
      </c>
      <c r="C9" s="10">
        <v>266484</v>
      </c>
      <c r="D9" s="10">
        <f>129+784+224+2680</f>
        <v>3817</v>
      </c>
      <c r="E9" s="18"/>
      <c r="F9" s="10">
        <v>258358</v>
      </c>
      <c r="G9" s="10">
        <v>6057</v>
      </c>
      <c r="H9" s="18"/>
    </row>
    <row r="10" spans="1:8" ht="12.75">
      <c r="A10" s="28" t="s">
        <v>18</v>
      </c>
      <c r="B10" s="27">
        <v>7</v>
      </c>
      <c r="C10" s="10">
        <v>247600</v>
      </c>
      <c r="D10" s="10"/>
      <c r="E10" s="18"/>
      <c r="F10" s="10">
        <v>240115</v>
      </c>
      <c r="G10" s="10">
        <v>0</v>
      </c>
      <c r="H10" s="18"/>
    </row>
    <row r="11" spans="1:8" ht="12.75">
      <c r="A11" s="28" t="s">
        <v>66</v>
      </c>
      <c r="B11" s="27">
        <v>8</v>
      </c>
      <c r="C11" s="10">
        <v>35219</v>
      </c>
      <c r="D11" s="10"/>
      <c r="E11" s="18"/>
      <c r="F11" s="10">
        <v>35879</v>
      </c>
      <c r="G11" s="10">
        <v>0</v>
      </c>
      <c r="H11" s="18"/>
    </row>
    <row r="12" spans="1:8" ht="12.75">
      <c r="A12" s="28" t="s">
        <v>85</v>
      </c>
      <c r="B12" s="27">
        <v>8</v>
      </c>
      <c r="C12" s="10">
        <v>59794</v>
      </c>
      <c r="D12" s="10"/>
      <c r="E12" s="18"/>
      <c r="F12" s="10">
        <v>50127</v>
      </c>
      <c r="G12" s="10">
        <v>0</v>
      </c>
      <c r="H12" s="18"/>
    </row>
    <row r="13" spans="1:8" ht="12.75">
      <c r="A13" s="28" t="s">
        <v>15</v>
      </c>
      <c r="B13" s="27">
        <v>9</v>
      </c>
      <c r="C13" s="10">
        <v>122562</v>
      </c>
      <c r="D13" s="10">
        <f>380+49+73</f>
        <v>502</v>
      </c>
      <c r="E13" s="18"/>
      <c r="F13" s="10">
        <v>121128</v>
      </c>
      <c r="G13" s="10">
        <v>3279</v>
      </c>
      <c r="H13" s="18"/>
    </row>
    <row r="14" spans="1:8" ht="12.75">
      <c r="A14" s="28" t="s">
        <v>19</v>
      </c>
      <c r="B14" s="27">
        <v>10</v>
      </c>
      <c r="C14" s="10">
        <v>20323</v>
      </c>
      <c r="D14" s="10">
        <v>14</v>
      </c>
      <c r="E14" s="18"/>
      <c r="F14" s="10">
        <v>29821</v>
      </c>
      <c r="G14" s="10">
        <v>43</v>
      </c>
      <c r="H14" s="18"/>
    </row>
    <row r="15" spans="1:8" ht="13.5" thickBot="1">
      <c r="A15" s="40" t="s">
        <v>20</v>
      </c>
      <c r="B15" s="45"/>
      <c r="C15" s="40">
        <f>+C6-C8-C9-C10-C11-C12+C13-C14</f>
        <v>105545</v>
      </c>
      <c r="D15" s="40"/>
      <c r="E15" s="67"/>
      <c r="F15" s="40">
        <v>111104</v>
      </c>
      <c r="G15" s="40"/>
      <c r="H15" s="67"/>
    </row>
    <row r="16" spans="2:8" ht="13.5" thickTop="1">
      <c r="B16" s="46"/>
      <c r="C16" s="10"/>
      <c r="D16" s="10"/>
      <c r="E16" s="18"/>
      <c r="F16" s="10"/>
      <c r="G16" s="10"/>
      <c r="H16" s="18"/>
    </row>
    <row r="17" spans="1:8" ht="12.75">
      <c r="A17" s="10" t="s">
        <v>21</v>
      </c>
      <c r="B17" s="46">
        <v>11</v>
      </c>
      <c r="C17" s="10">
        <v>2481</v>
      </c>
      <c r="D17" s="10"/>
      <c r="E17" s="18"/>
      <c r="F17" s="10">
        <v>5252</v>
      </c>
      <c r="G17" s="10">
        <v>0</v>
      </c>
      <c r="H17" s="18"/>
    </row>
    <row r="18" spans="1:8" ht="12.75">
      <c r="A18" s="26" t="s">
        <v>28</v>
      </c>
      <c r="B18" s="27">
        <v>12</v>
      </c>
      <c r="C18" s="10">
        <v>4087</v>
      </c>
      <c r="D18" s="10"/>
      <c r="E18" s="18"/>
      <c r="F18" s="10">
        <v>2891</v>
      </c>
      <c r="G18" s="10">
        <v>3</v>
      </c>
      <c r="H18" s="18"/>
    </row>
    <row r="19" spans="1:8" ht="12.75">
      <c r="A19" s="26" t="s">
        <v>29</v>
      </c>
      <c r="B19" s="27">
        <v>12</v>
      </c>
      <c r="C19" s="10">
        <v>31853</v>
      </c>
      <c r="D19" s="10">
        <v>305</v>
      </c>
      <c r="E19" s="18"/>
      <c r="F19" s="10">
        <v>33905</v>
      </c>
      <c r="G19" s="10">
        <v>347</v>
      </c>
      <c r="H19" s="18"/>
    </row>
    <row r="20" spans="1:8" ht="12.75">
      <c r="A20" s="58" t="s">
        <v>81</v>
      </c>
      <c r="B20" s="34">
        <v>12</v>
      </c>
      <c r="C20" s="10">
        <v>-932</v>
      </c>
      <c r="D20" s="10"/>
      <c r="E20" s="18"/>
      <c r="F20" s="10">
        <v>-1518</v>
      </c>
      <c r="G20" s="10">
        <v>0</v>
      </c>
      <c r="H20" s="18"/>
    </row>
    <row r="21" spans="1:8" ht="13.5" thickBot="1">
      <c r="A21" s="30" t="s">
        <v>22</v>
      </c>
      <c r="B21" s="47"/>
      <c r="C21" s="30">
        <f>+C15+C17+C18-C19+C20</f>
        <v>79328</v>
      </c>
      <c r="D21" s="30"/>
      <c r="E21" s="15"/>
      <c r="F21" s="30">
        <v>83824</v>
      </c>
      <c r="G21" s="30"/>
      <c r="H21" s="15"/>
    </row>
    <row r="22" spans="2:8" ht="13.5" thickTop="1">
      <c r="B22" s="46"/>
      <c r="C22" s="10"/>
      <c r="D22" s="10"/>
      <c r="E22" s="18"/>
      <c r="F22" s="10"/>
      <c r="G22" s="10"/>
      <c r="H22" s="18"/>
    </row>
    <row r="23" spans="1:8" ht="12.75">
      <c r="A23" s="28" t="s">
        <v>30</v>
      </c>
      <c r="B23" s="27">
        <v>13</v>
      </c>
      <c r="C23" s="10">
        <v>32305</v>
      </c>
      <c r="D23" s="10"/>
      <c r="E23" s="18"/>
      <c r="F23" s="24">
        <v>40983</v>
      </c>
      <c r="G23" s="24">
        <v>0</v>
      </c>
      <c r="H23" s="18"/>
    </row>
    <row r="24" spans="2:8" ht="12.75">
      <c r="B24" s="46"/>
      <c r="C24" s="10"/>
      <c r="D24" s="10"/>
      <c r="E24" s="18"/>
      <c r="F24" s="10"/>
      <c r="G24" s="10"/>
      <c r="H24" s="18"/>
    </row>
    <row r="25" spans="1:8" ht="26.25" thickBot="1">
      <c r="A25" s="41" t="s">
        <v>31</v>
      </c>
      <c r="B25" s="48"/>
      <c r="C25" s="30">
        <f>+C21-C23</f>
        <v>47023</v>
      </c>
      <c r="D25" s="30"/>
      <c r="E25" s="15"/>
      <c r="F25" s="30">
        <v>42841</v>
      </c>
      <c r="G25" s="30"/>
      <c r="H25" s="15"/>
    </row>
    <row r="26" spans="1:8" ht="13.5" thickTop="1">
      <c r="A26" s="42"/>
      <c r="B26" s="33"/>
      <c r="C26" s="15"/>
      <c r="D26" s="15"/>
      <c r="E26" s="15"/>
      <c r="F26" s="15"/>
      <c r="G26" s="15"/>
      <c r="H26" s="15"/>
    </row>
    <row r="27" spans="1:8" ht="12.75">
      <c r="A27" s="72" t="s">
        <v>35</v>
      </c>
      <c r="B27" s="73"/>
      <c r="C27" s="18"/>
      <c r="D27" s="18"/>
      <c r="E27" s="18"/>
      <c r="F27" s="15"/>
      <c r="G27" s="15"/>
      <c r="H27" s="18"/>
    </row>
    <row r="28" spans="1:8" ht="25.5">
      <c r="A28" s="53" t="s">
        <v>23</v>
      </c>
      <c r="B28" s="49">
        <v>14</v>
      </c>
      <c r="C28" s="10"/>
      <c r="D28" s="10"/>
      <c r="E28" s="18"/>
      <c r="F28" s="24">
        <v>0</v>
      </c>
      <c r="G28" s="24">
        <v>0</v>
      </c>
      <c r="H28" s="18"/>
    </row>
    <row r="29" spans="2:8" ht="12.75">
      <c r="B29" s="46"/>
      <c r="C29" s="10"/>
      <c r="D29" s="10"/>
      <c r="E29" s="18"/>
      <c r="F29" s="10"/>
      <c r="G29" s="10"/>
      <c r="H29" s="18"/>
    </row>
    <row r="30" spans="1:8" ht="13.5" thickBot="1">
      <c r="A30" s="43" t="s">
        <v>67</v>
      </c>
      <c r="B30" s="50"/>
      <c r="C30" s="30">
        <f>+C25+C28</f>
        <v>47023</v>
      </c>
      <c r="D30" s="30"/>
      <c r="E30" s="15"/>
      <c r="F30" s="30">
        <v>42841</v>
      </c>
      <c r="G30" s="30"/>
      <c r="H30" s="15"/>
    </row>
    <row r="31" spans="1:8" ht="13.5" thickTop="1">
      <c r="A31" s="44"/>
      <c r="B31" s="17"/>
      <c r="C31" s="15"/>
      <c r="D31" s="15"/>
      <c r="E31" s="15"/>
      <c r="F31" s="15"/>
      <c r="G31" s="15"/>
      <c r="H31" s="15"/>
    </row>
    <row r="32" spans="1:8" ht="12.75">
      <c r="A32" s="44" t="s">
        <v>32</v>
      </c>
      <c r="B32" s="17"/>
      <c r="C32" s="15"/>
      <c r="D32" s="15"/>
      <c r="E32" s="15"/>
      <c r="F32" s="15"/>
      <c r="G32" s="15"/>
      <c r="H32" s="15"/>
    </row>
    <row r="33" spans="1:8" ht="12.75">
      <c r="A33" s="24" t="s">
        <v>33</v>
      </c>
      <c r="B33" s="46"/>
      <c r="C33" s="24">
        <f>+C30-C34</f>
        <v>47053</v>
      </c>
      <c r="D33" s="24"/>
      <c r="E33" s="15"/>
      <c r="F33" s="24">
        <v>42811</v>
      </c>
      <c r="G33" s="24"/>
      <c r="H33" s="15"/>
    </row>
    <row r="34" spans="1:8" ht="12.75">
      <c r="A34" s="39" t="s">
        <v>34</v>
      </c>
      <c r="B34" s="27"/>
      <c r="C34" s="24">
        <v>-30</v>
      </c>
      <c r="D34" s="24"/>
      <c r="E34" s="15"/>
      <c r="F34" s="24">
        <v>30</v>
      </c>
      <c r="G34" s="24"/>
      <c r="H34" s="15"/>
    </row>
    <row r="35" spans="1:8" ht="12.75">
      <c r="A35" s="39"/>
      <c r="B35" s="27"/>
      <c r="C35" s="24"/>
      <c r="D35" s="24"/>
      <c r="E35" s="15"/>
      <c r="F35" s="24"/>
      <c r="G35" s="24"/>
      <c r="H35" s="15"/>
    </row>
    <row r="36" spans="1:8" ht="12.75">
      <c r="A36" s="24" t="s">
        <v>89</v>
      </c>
      <c r="B36" s="46">
        <v>15</v>
      </c>
      <c r="C36" s="59">
        <v>0.126</v>
      </c>
      <c r="D36" s="59"/>
      <c r="E36" s="68"/>
      <c r="F36" s="74">
        <v>0.113</v>
      </c>
      <c r="G36" s="59"/>
      <c r="H36" s="68"/>
    </row>
    <row r="37" spans="1:8" ht="12.75">
      <c r="A37" s="24" t="s">
        <v>90</v>
      </c>
      <c r="B37" s="46">
        <v>15</v>
      </c>
      <c r="C37" s="75">
        <v>0.126</v>
      </c>
      <c r="D37" s="59"/>
      <c r="E37" s="68"/>
      <c r="F37" s="74">
        <v>0.112</v>
      </c>
      <c r="G37" s="59"/>
      <c r="H37" s="68"/>
    </row>
    <row r="38" spans="2:8" ht="12.75">
      <c r="B38" s="46"/>
      <c r="C38" s="10"/>
      <c r="D38" s="10"/>
      <c r="E38" s="18"/>
      <c r="F38" s="10"/>
      <c r="G38" s="10"/>
      <c r="H38" s="18"/>
    </row>
    <row r="39" spans="1:8" ht="12.75">
      <c r="A39" s="71"/>
      <c r="B39" s="46"/>
      <c r="C39" s="10"/>
      <c r="D39" s="10"/>
      <c r="E39" s="18"/>
      <c r="F39" s="10"/>
      <c r="G39" s="10"/>
      <c r="H39" s="18"/>
    </row>
    <row r="40" spans="1:8" ht="12.75">
      <c r="A40" s="71"/>
      <c r="B40" s="46"/>
      <c r="C40" s="10"/>
      <c r="D40" s="10"/>
      <c r="E40" s="18"/>
      <c r="F40" s="10"/>
      <c r="G40" s="10"/>
      <c r="H40" s="18"/>
    </row>
    <row r="41" spans="2:8" ht="12.75">
      <c r="B41" s="46"/>
      <c r="C41" s="10"/>
      <c r="D41" s="10"/>
      <c r="E41" s="18"/>
      <c r="F41" s="10"/>
      <c r="G41" s="10"/>
      <c r="H41" s="18"/>
    </row>
    <row r="42" spans="2:8" ht="12.75">
      <c r="B42" s="46"/>
      <c r="C42" s="10"/>
      <c r="D42" s="10"/>
      <c r="E42" s="18"/>
      <c r="F42" s="10"/>
      <c r="G42" s="10"/>
      <c r="H42" s="18"/>
    </row>
    <row r="43" spans="3:8" ht="12.75">
      <c r="C43" s="10"/>
      <c r="D43" s="10"/>
      <c r="E43" s="18"/>
      <c r="F43" s="10"/>
      <c r="G43" s="10"/>
      <c r="H43" s="18"/>
    </row>
    <row r="44" spans="3:8" ht="12.75">
      <c r="C44" s="10"/>
      <c r="D44" s="10"/>
      <c r="E44" s="18"/>
      <c r="F44" s="10"/>
      <c r="G44" s="10"/>
      <c r="H44" s="18"/>
    </row>
    <row r="45" spans="3:8" ht="12.75">
      <c r="C45" s="10"/>
      <c r="D45" s="10"/>
      <c r="E45" s="18"/>
      <c r="F45" s="10"/>
      <c r="G45" s="10"/>
      <c r="H45" s="18"/>
    </row>
    <row r="46" spans="3:8" ht="12.75">
      <c r="C46" s="10"/>
      <c r="D46" s="10"/>
      <c r="E46" s="18"/>
      <c r="F46" s="10"/>
      <c r="G46" s="10"/>
      <c r="H46" s="18"/>
    </row>
    <row r="47" spans="3:8" ht="12.75">
      <c r="C47" s="10"/>
      <c r="D47" s="10"/>
      <c r="E47" s="18"/>
      <c r="F47" s="10"/>
      <c r="G47" s="10"/>
      <c r="H47" s="18"/>
    </row>
    <row r="48" spans="3:8" ht="12.75">
      <c r="C48" s="10"/>
      <c r="D48" s="10"/>
      <c r="E48" s="18"/>
      <c r="F48" s="10"/>
      <c r="G48" s="10"/>
      <c r="H48" s="18"/>
    </row>
    <row r="49" spans="3:8" ht="12.75">
      <c r="C49" s="10"/>
      <c r="D49" s="10"/>
      <c r="E49" s="18"/>
      <c r="F49" s="10"/>
      <c r="G49" s="10"/>
      <c r="H49" s="18"/>
    </row>
    <row r="50" spans="3:8" ht="12.75">
      <c r="C50" s="10"/>
      <c r="D50" s="10"/>
      <c r="E50" s="18"/>
      <c r="F50" s="10"/>
      <c r="G50" s="10"/>
      <c r="H50" s="18"/>
    </row>
    <row r="51" spans="3:8" ht="12.75">
      <c r="C51" s="10"/>
      <c r="D51" s="10"/>
      <c r="E51" s="18"/>
      <c r="F51" s="10"/>
      <c r="G51" s="10"/>
      <c r="H51" s="18"/>
    </row>
    <row r="52" spans="3:8" ht="12.75">
      <c r="C52" s="10"/>
      <c r="D52" s="10"/>
      <c r="E52" s="18"/>
      <c r="F52" s="10"/>
      <c r="G52" s="10"/>
      <c r="H52" s="18"/>
    </row>
    <row r="53" spans="3:8" ht="12.75">
      <c r="C53" s="10"/>
      <c r="D53" s="10"/>
      <c r="E53" s="18"/>
      <c r="F53" s="10"/>
      <c r="G53" s="10"/>
      <c r="H53" s="18"/>
    </row>
    <row r="54" spans="3:8" ht="12.75">
      <c r="C54" s="10"/>
      <c r="D54" s="10"/>
      <c r="E54" s="18"/>
      <c r="F54" s="10"/>
      <c r="G54" s="10"/>
      <c r="H54" s="18"/>
    </row>
    <row r="55" spans="3:8" ht="12.75">
      <c r="C55" s="10"/>
      <c r="D55" s="10"/>
      <c r="E55" s="18"/>
      <c r="F55" s="10"/>
      <c r="G55" s="10"/>
      <c r="H55" s="18"/>
    </row>
    <row r="56" spans="3:8" ht="12.75">
      <c r="C56" s="10"/>
      <c r="D56" s="10"/>
      <c r="E56" s="18"/>
      <c r="F56" s="10"/>
      <c r="G56" s="10"/>
      <c r="H56" s="18"/>
    </row>
    <row r="57" spans="3:8" ht="12.75">
      <c r="C57" s="10"/>
      <c r="D57" s="10"/>
      <c r="E57" s="18"/>
      <c r="F57" s="10"/>
      <c r="G57" s="10"/>
      <c r="H57" s="18"/>
    </row>
    <row r="58" spans="3:8" ht="12.75">
      <c r="C58" s="10"/>
      <c r="D58" s="10"/>
      <c r="E58" s="18"/>
      <c r="F58" s="10"/>
      <c r="G58" s="10"/>
      <c r="H58" s="18"/>
    </row>
    <row r="59" spans="3:8" ht="12.75">
      <c r="C59" s="10"/>
      <c r="D59" s="10"/>
      <c r="E59" s="18"/>
      <c r="F59" s="10"/>
      <c r="G59" s="10"/>
      <c r="H59" s="18"/>
    </row>
    <row r="60" spans="3:8" ht="12.75">
      <c r="C60" s="10"/>
      <c r="D60" s="10"/>
      <c r="E60" s="18"/>
      <c r="F60" s="10"/>
      <c r="G60" s="10"/>
      <c r="H60" s="18"/>
    </row>
    <row r="61" spans="3:8" ht="12.75">
      <c r="C61" s="10"/>
      <c r="D61" s="10"/>
      <c r="E61" s="18"/>
      <c r="F61" s="10"/>
      <c r="G61" s="10"/>
      <c r="H61" s="18"/>
    </row>
    <row r="62" spans="3:8" ht="12.75">
      <c r="C62" s="10"/>
      <c r="D62" s="10"/>
      <c r="E62" s="18"/>
      <c r="F62" s="10"/>
      <c r="G62" s="10"/>
      <c r="H62" s="18"/>
    </row>
    <row r="63" spans="3:8" ht="12.75">
      <c r="C63" s="10"/>
      <c r="D63" s="10"/>
      <c r="E63" s="18"/>
      <c r="F63" s="10"/>
      <c r="G63" s="10"/>
      <c r="H63" s="18"/>
    </row>
    <row r="64" spans="3:8" ht="12.75">
      <c r="C64" s="10"/>
      <c r="D64" s="10"/>
      <c r="E64" s="18"/>
      <c r="F64" s="10"/>
      <c r="G64" s="10"/>
      <c r="H64" s="18"/>
    </row>
    <row r="65" spans="3:8" ht="12.75">
      <c r="C65" s="10"/>
      <c r="D65" s="10"/>
      <c r="E65" s="18"/>
      <c r="F65" s="10"/>
      <c r="G65" s="10"/>
      <c r="H65" s="18"/>
    </row>
    <row r="66" spans="3:8" ht="12.75">
      <c r="C66" s="10"/>
      <c r="D66" s="10"/>
      <c r="E66" s="18"/>
      <c r="F66" s="10"/>
      <c r="G66" s="10"/>
      <c r="H66" s="18"/>
    </row>
    <row r="67" spans="3:8" ht="12.75">
      <c r="C67" s="10"/>
      <c r="D67" s="10"/>
      <c r="E67" s="18"/>
      <c r="F67" s="10"/>
      <c r="G67" s="10"/>
      <c r="H67" s="18"/>
    </row>
    <row r="68" spans="3:8" ht="12.75">
      <c r="C68" s="10"/>
      <c r="D68" s="10"/>
      <c r="E68" s="18"/>
      <c r="F68" s="10"/>
      <c r="G68" s="10"/>
      <c r="H68" s="18"/>
    </row>
    <row r="69" spans="3:8" ht="12.75">
      <c r="C69" s="10"/>
      <c r="D69" s="10"/>
      <c r="E69" s="18"/>
      <c r="F69" s="10"/>
      <c r="G69" s="10"/>
      <c r="H69" s="18"/>
    </row>
    <row r="70" spans="3:8" ht="12.75">
      <c r="C70" s="10"/>
      <c r="D70" s="10"/>
      <c r="E70" s="18"/>
      <c r="F70" s="10"/>
      <c r="G70" s="10"/>
      <c r="H70" s="18"/>
    </row>
    <row r="71" spans="3:8" ht="12.75">
      <c r="C71" s="10"/>
      <c r="D71" s="10"/>
      <c r="E71" s="18"/>
      <c r="F71" s="10"/>
      <c r="G71" s="10"/>
      <c r="H71" s="18"/>
    </row>
    <row r="72" spans="3:8" ht="12.75">
      <c r="C72" s="10"/>
      <c r="D72" s="10"/>
      <c r="E72" s="18"/>
      <c r="F72" s="10"/>
      <c r="G72" s="10"/>
      <c r="H72" s="18"/>
    </row>
    <row r="73" spans="3:8" ht="12.75">
      <c r="C73" s="10"/>
      <c r="D73" s="10"/>
      <c r="E73" s="18"/>
      <c r="F73" s="10"/>
      <c r="G73" s="10"/>
      <c r="H73" s="18"/>
    </row>
    <row r="74" spans="3:8" ht="12.75">
      <c r="C74" s="10"/>
      <c r="D74" s="10"/>
      <c r="E74" s="18"/>
      <c r="F74" s="10"/>
      <c r="G74" s="10"/>
      <c r="H74" s="18"/>
    </row>
    <row r="75" spans="3:8" ht="12.75">
      <c r="C75" s="10"/>
      <c r="D75" s="10"/>
      <c r="E75" s="18"/>
      <c r="F75" s="10"/>
      <c r="G75" s="10"/>
      <c r="H75" s="18"/>
    </row>
    <row r="76" spans="3:8" ht="12.75">
      <c r="C76" s="10"/>
      <c r="D76" s="10"/>
      <c r="E76" s="18"/>
      <c r="F76" s="10"/>
      <c r="G76" s="10"/>
      <c r="H76" s="18"/>
    </row>
    <row r="77" spans="3:8" ht="12.75">
      <c r="C77" s="10"/>
      <c r="D77" s="10"/>
      <c r="E77" s="18"/>
      <c r="F77" s="10"/>
      <c r="G77" s="10"/>
      <c r="H77" s="18"/>
    </row>
    <row r="78" spans="3:8" ht="12.75">
      <c r="C78" s="10"/>
      <c r="D78" s="10"/>
      <c r="E78" s="18"/>
      <c r="F78" s="10"/>
      <c r="G78" s="10"/>
      <c r="H78" s="18"/>
    </row>
    <row r="79" spans="3:8" ht="12.75">
      <c r="C79" s="10"/>
      <c r="D79" s="10"/>
      <c r="E79" s="18"/>
      <c r="F79" s="10"/>
      <c r="G79" s="10"/>
      <c r="H79" s="18"/>
    </row>
    <row r="80" spans="3:8" ht="12.75">
      <c r="C80" s="10"/>
      <c r="D80" s="10"/>
      <c r="E80" s="18"/>
      <c r="F80" s="10"/>
      <c r="G80" s="10"/>
      <c r="H80" s="18"/>
    </row>
    <row r="81" spans="3:8" ht="12.75">
      <c r="C81" s="10"/>
      <c r="D81" s="10"/>
      <c r="E81" s="18"/>
      <c r="F81" s="10"/>
      <c r="G81" s="10"/>
      <c r="H81" s="18"/>
    </row>
    <row r="82" spans="3:8" ht="12.75">
      <c r="C82" s="10"/>
      <c r="D82" s="10"/>
      <c r="E82" s="18"/>
      <c r="F82" s="10"/>
      <c r="G82" s="10"/>
      <c r="H82" s="18"/>
    </row>
    <row r="83" spans="3:8" ht="12.75">
      <c r="C83" s="10"/>
      <c r="D83" s="10"/>
      <c r="E83" s="18"/>
      <c r="F83" s="10"/>
      <c r="G83" s="10"/>
      <c r="H83" s="18"/>
    </row>
    <row r="84" spans="3:8" ht="12.75">
      <c r="C84" s="10"/>
      <c r="D84" s="10"/>
      <c r="E84" s="18"/>
      <c r="F84" s="10"/>
      <c r="G84" s="10"/>
      <c r="H84" s="18"/>
    </row>
    <row r="85" spans="3:8" ht="12.75">
      <c r="C85" s="10"/>
      <c r="D85" s="10"/>
      <c r="E85" s="18"/>
      <c r="F85" s="10"/>
      <c r="G85" s="10"/>
      <c r="H85" s="18"/>
    </row>
    <row r="86" spans="3:8" ht="12.75">
      <c r="C86" s="10"/>
      <c r="D86" s="10"/>
      <c r="E86" s="18"/>
      <c r="F86" s="10"/>
      <c r="G86" s="10"/>
      <c r="H86" s="18"/>
    </row>
    <row r="87" spans="3:8" ht="12.75">
      <c r="C87" s="10"/>
      <c r="D87" s="10"/>
      <c r="E87" s="18"/>
      <c r="F87" s="10"/>
      <c r="G87" s="10"/>
      <c r="H87" s="18"/>
    </row>
    <row r="88" spans="3:8" ht="12.75">
      <c r="C88" s="10"/>
      <c r="D88" s="10"/>
      <c r="E88" s="18"/>
      <c r="F88" s="10"/>
      <c r="G88" s="10"/>
      <c r="H88" s="18"/>
    </row>
    <row r="89" spans="3:8" ht="12.75">
      <c r="C89" s="10"/>
      <c r="D89" s="10"/>
      <c r="E89" s="18"/>
      <c r="F89" s="10"/>
      <c r="G89" s="10"/>
      <c r="H89" s="18"/>
    </row>
    <row r="90" spans="3:8" ht="12.75">
      <c r="C90" s="10"/>
      <c r="D90" s="10"/>
      <c r="E90" s="18"/>
      <c r="F90" s="10"/>
      <c r="G90" s="10"/>
      <c r="H90" s="18"/>
    </row>
    <row r="91" spans="3:8" ht="12.75">
      <c r="C91" s="10"/>
      <c r="D91" s="10"/>
      <c r="E91" s="18"/>
      <c r="F91" s="10"/>
      <c r="G91" s="10"/>
      <c r="H91" s="18"/>
    </row>
    <row r="92" spans="3:8" ht="12.75">
      <c r="C92" s="10"/>
      <c r="D92" s="10"/>
      <c r="E92" s="18"/>
      <c r="F92" s="10"/>
      <c r="G92" s="10"/>
      <c r="H92" s="18"/>
    </row>
    <row r="93" spans="3:8" ht="12.75">
      <c r="C93" s="10"/>
      <c r="D93" s="10"/>
      <c r="E93" s="18"/>
      <c r="F93" s="10"/>
      <c r="G93" s="10"/>
      <c r="H93" s="18"/>
    </row>
    <row r="94" spans="3:8" ht="12.75">
      <c r="C94" s="10"/>
      <c r="D94" s="10"/>
      <c r="E94" s="18"/>
      <c r="F94" s="10"/>
      <c r="G94" s="10"/>
      <c r="H94" s="18"/>
    </row>
    <row r="95" spans="3:8" ht="12.75">
      <c r="C95" s="10"/>
      <c r="D95" s="10"/>
      <c r="E95" s="18"/>
      <c r="F95" s="10"/>
      <c r="G95" s="10"/>
      <c r="H95" s="18"/>
    </row>
    <row r="96" spans="3:8" ht="12.75">
      <c r="C96" s="10"/>
      <c r="D96" s="10"/>
      <c r="E96" s="18"/>
      <c r="F96" s="10"/>
      <c r="G96" s="10"/>
      <c r="H96" s="18"/>
    </row>
    <row r="97" spans="3:8" ht="12.75">
      <c r="C97" s="10"/>
      <c r="D97" s="10"/>
      <c r="E97" s="18"/>
      <c r="F97" s="10"/>
      <c r="G97" s="10"/>
      <c r="H97" s="18"/>
    </row>
    <row r="98" spans="3:8" ht="12.75">
      <c r="C98" s="10"/>
      <c r="D98" s="10"/>
      <c r="E98" s="18"/>
      <c r="F98" s="10"/>
      <c r="G98" s="10"/>
      <c r="H98" s="18"/>
    </row>
    <row r="99" spans="3:8" ht="12.75">
      <c r="C99" s="10"/>
      <c r="D99" s="10"/>
      <c r="E99" s="18"/>
      <c r="F99" s="10"/>
      <c r="G99" s="10"/>
      <c r="H99" s="18"/>
    </row>
    <row r="100" spans="3:8" ht="12.75">
      <c r="C100" s="10"/>
      <c r="D100" s="10"/>
      <c r="E100" s="18"/>
      <c r="F100" s="10"/>
      <c r="G100" s="10"/>
      <c r="H100" s="18"/>
    </row>
    <row r="101" spans="3:8" ht="12.75">
      <c r="C101" s="10"/>
      <c r="D101" s="10"/>
      <c r="E101" s="18"/>
      <c r="F101" s="10"/>
      <c r="G101" s="10"/>
      <c r="H101" s="18"/>
    </row>
    <row r="102" spans="3:8" ht="12.75">
      <c r="C102" s="10"/>
      <c r="D102" s="10"/>
      <c r="E102" s="18"/>
      <c r="F102" s="10"/>
      <c r="G102" s="10"/>
      <c r="H102" s="18"/>
    </row>
    <row r="103" spans="3:8" ht="12.75">
      <c r="C103" s="10"/>
      <c r="D103" s="10"/>
      <c r="E103" s="18"/>
      <c r="F103" s="10"/>
      <c r="G103" s="10"/>
      <c r="H103" s="18"/>
    </row>
    <row r="104" spans="3:8" ht="12.75">
      <c r="C104" s="10"/>
      <c r="D104" s="10"/>
      <c r="E104" s="18"/>
      <c r="F104" s="10"/>
      <c r="G104" s="10"/>
      <c r="H104" s="18"/>
    </row>
    <row r="105" spans="3:8" ht="12.75">
      <c r="C105" s="10"/>
      <c r="D105" s="10"/>
      <c r="E105" s="18"/>
      <c r="F105" s="10"/>
      <c r="G105" s="10"/>
      <c r="H105" s="18"/>
    </row>
    <row r="106" spans="3:8" ht="12.75">
      <c r="C106" s="10"/>
      <c r="D106" s="10"/>
      <c r="E106" s="18"/>
      <c r="F106" s="10"/>
      <c r="G106" s="10"/>
      <c r="H106" s="18"/>
    </row>
    <row r="107" spans="3:8" ht="12.75">
      <c r="C107" s="10"/>
      <c r="D107" s="10"/>
      <c r="E107" s="18"/>
      <c r="F107" s="10"/>
      <c r="G107" s="10"/>
      <c r="H107" s="18"/>
    </row>
    <row r="108" spans="3:8" ht="12.75">
      <c r="C108" s="10"/>
      <c r="D108" s="10"/>
      <c r="E108" s="18"/>
      <c r="F108" s="10"/>
      <c r="G108" s="10"/>
      <c r="H108" s="18"/>
    </row>
    <row r="109" spans="1:8" ht="12.75">
      <c r="A109" s="10" t="s">
        <v>24</v>
      </c>
      <c r="C109" s="10"/>
      <c r="D109" s="10"/>
      <c r="E109" s="18"/>
      <c r="F109" s="10"/>
      <c r="G109" s="10"/>
      <c r="H109" s="18"/>
    </row>
    <row r="110" spans="3:8" ht="12.75">
      <c r="C110" s="10"/>
      <c r="D110" s="10"/>
      <c r="E110" s="18"/>
      <c r="F110" s="10"/>
      <c r="G110" s="10"/>
      <c r="H110" s="18"/>
    </row>
    <row r="111" spans="1:8" ht="12.75">
      <c r="A111" s="24" t="s">
        <v>25</v>
      </c>
      <c r="B111" s="24"/>
      <c r="C111" s="10"/>
      <c r="D111" s="10"/>
      <c r="E111" s="18"/>
      <c r="F111" s="10"/>
      <c r="G111" s="10"/>
      <c r="H111" s="18"/>
    </row>
    <row r="112" spans="3:8" ht="12.75">
      <c r="C112" s="10"/>
      <c r="D112" s="10"/>
      <c r="E112" s="18"/>
      <c r="F112" s="10"/>
      <c r="G112" s="10"/>
      <c r="H112" s="18"/>
    </row>
    <row r="113" spans="3:8" ht="12.75">
      <c r="C113" s="10"/>
      <c r="D113" s="10"/>
      <c r="E113" s="18"/>
      <c r="F113" s="10"/>
      <c r="G113" s="10"/>
      <c r="H113" s="18"/>
    </row>
    <row r="114" spans="3:8" ht="12.75">
      <c r="C114" s="10"/>
      <c r="D114" s="10"/>
      <c r="E114" s="18"/>
      <c r="F114" s="10"/>
      <c r="G114" s="10"/>
      <c r="H114" s="18"/>
    </row>
    <row r="115" spans="3:8" ht="12.75">
      <c r="C115" s="10"/>
      <c r="D115" s="10"/>
      <c r="E115" s="18"/>
      <c r="F115" s="10"/>
      <c r="G115" s="10"/>
      <c r="H115" s="18"/>
    </row>
    <row r="116" spans="3:8" ht="12.75">
      <c r="C116" s="10"/>
      <c r="D116" s="10"/>
      <c r="E116" s="18"/>
      <c r="F116" s="10"/>
      <c r="G116" s="10"/>
      <c r="H116" s="18"/>
    </row>
    <row r="117" spans="3:8" ht="12.75">
      <c r="C117" s="10"/>
      <c r="D117" s="10"/>
      <c r="E117" s="18"/>
      <c r="F117" s="10"/>
      <c r="G117" s="10"/>
      <c r="H117" s="18"/>
    </row>
    <row r="118" spans="3:8" ht="12.75">
      <c r="C118" s="10"/>
      <c r="D118" s="10"/>
      <c r="E118" s="18"/>
      <c r="F118" s="10"/>
      <c r="G118" s="10"/>
      <c r="H118" s="18"/>
    </row>
    <row r="119" spans="3:8" ht="12.75">
      <c r="C119" s="10"/>
      <c r="D119" s="10"/>
      <c r="E119" s="18"/>
      <c r="F119" s="10"/>
      <c r="G119" s="10"/>
      <c r="H119" s="18"/>
    </row>
    <row r="120" spans="3:8" ht="12.75">
      <c r="C120" s="10"/>
      <c r="D120" s="10"/>
      <c r="E120" s="18"/>
      <c r="F120" s="10"/>
      <c r="G120" s="10"/>
      <c r="H120" s="18"/>
    </row>
    <row r="121" spans="3:8" ht="12.75">
      <c r="C121" s="10"/>
      <c r="D121" s="10"/>
      <c r="E121" s="18"/>
      <c r="F121" s="10"/>
      <c r="G121" s="10"/>
      <c r="H121" s="18"/>
    </row>
    <row r="122" spans="3:8" ht="12.75">
      <c r="C122" s="10"/>
      <c r="D122" s="10"/>
      <c r="E122" s="18"/>
      <c r="F122" s="10"/>
      <c r="G122" s="10"/>
      <c r="H122" s="18"/>
    </row>
    <row r="123" spans="3:8" ht="12.75">
      <c r="C123" s="10"/>
      <c r="D123" s="10"/>
      <c r="E123" s="18"/>
      <c r="F123" s="10"/>
      <c r="G123" s="10"/>
      <c r="H123" s="18"/>
    </row>
    <row r="124" spans="3:8" ht="12.75">
      <c r="C124" s="10"/>
      <c r="D124" s="10"/>
      <c r="E124" s="18"/>
      <c r="F124" s="10"/>
      <c r="G124" s="10"/>
      <c r="H124" s="18"/>
    </row>
    <row r="125" spans="3:8" ht="12.75">
      <c r="C125" s="10"/>
      <c r="D125" s="10"/>
      <c r="E125" s="18"/>
      <c r="F125" s="10"/>
      <c r="G125" s="10"/>
      <c r="H125" s="18"/>
    </row>
    <row r="126" spans="3:8" ht="12.75">
      <c r="C126" s="10"/>
      <c r="D126" s="10"/>
      <c r="E126" s="18"/>
      <c r="F126" s="10"/>
      <c r="G126" s="10"/>
      <c r="H126" s="18"/>
    </row>
    <row r="127" spans="3:8" ht="12.75">
      <c r="C127" s="10"/>
      <c r="D127" s="10"/>
      <c r="E127" s="18"/>
      <c r="F127" s="10"/>
      <c r="G127" s="10"/>
      <c r="H127" s="18"/>
    </row>
    <row r="128" spans="3:8" ht="12.75">
      <c r="C128" s="10"/>
      <c r="D128" s="10"/>
      <c r="E128" s="18"/>
      <c r="F128" s="10"/>
      <c r="G128" s="10"/>
      <c r="H128" s="18"/>
    </row>
    <row r="129" spans="3:8" ht="12.75">
      <c r="C129" s="10"/>
      <c r="D129" s="10"/>
      <c r="E129" s="18"/>
      <c r="F129" s="10"/>
      <c r="G129" s="10"/>
      <c r="H129" s="18"/>
    </row>
    <row r="130" spans="3:8" ht="12.75">
      <c r="C130" s="10"/>
      <c r="D130" s="10"/>
      <c r="E130" s="18"/>
      <c r="F130" s="10"/>
      <c r="G130" s="10"/>
      <c r="H130" s="18"/>
    </row>
    <row r="131" spans="3:8" ht="12.75">
      <c r="C131" s="10"/>
      <c r="D131" s="10"/>
      <c r="E131" s="18"/>
      <c r="F131" s="10"/>
      <c r="G131" s="10"/>
      <c r="H131" s="18"/>
    </row>
    <row r="132" spans="3:8" ht="12.75">
      <c r="C132" s="10"/>
      <c r="D132" s="10"/>
      <c r="E132" s="18"/>
      <c r="F132" s="10"/>
      <c r="G132" s="10"/>
      <c r="H132" s="18"/>
    </row>
    <row r="133" spans="3:8" ht="12.75">
      <c r="C133" s="10"/>
      <c r="D133" s="10"/>
      <c r="E133" s="18"/>
      <c r="F133" s="10"/>
      <c r="G133" s="10"/>
      <c r="H133" s="18"/>
    </row>
    <row r="134" spans="3:8" ht="12.75">
      <c r="C134" s="10"/>
      <c r="D134" s="10"/>
      <c r="E134" s="18"/>
      <c r="F134" s="10"/>
      <c r="G134" s="10"/>
      <c r="H134" s="18"/>
    </row>
    <row r="135" spans="3:8" ht="12.75">
      <c r="C135" s="10"/>
      <c r="D135" s="10"/>
      <c r="E135" s="18"/>
      <c r="F135" s="10"/>
      <c r="G135" s="10"/>
      <c r="H135" s="18"/>
    </row>
    <row r="136" spans="3:8" ht="12.75">
      <c r="C136" s="10"/>
      <c r="D136" s="10"/>
      <c r="E136" s="18"/>
      <c r="F136" s="10"/>
      <c r="G136" s="10"/>
      <c r="H136" s="18"/>
    </row>
    <row r="137" spans="3:8" ht="12.75">
      <c r="C137" s="10"/>
      <c r="D137" s="10"/>
      <c r="E137" s="18"/>
      <c r="F137" s="10"/>
      <c r="G137" s="10"/>
      <c r="H137" s="18"/>
    </row>
    <row r="138" spans="3:8" ht="12.75">
      <c r="C138" s="10"/>
      <c r="D138" s="10"/>
      <c r="E138" s="18"/>
      <c r="F138" s="10"/>
      <c r="G138" s="10"/>
      <c r="H138" s="18"/>
    </row>
    <row r="139" spans="3:8" ht="12.75">
      <c r="C139" s="10"/>
      <c r="D139" s="10"/>
      <c r="E139" s="18"/>
      <c r="F139" s="10"/>
      <c r="G139" s="10"/>
      <c r="H139" s="18"/>
    </row>
    <row r="140" spans="3:8" ht="12.75">
      <c r="C140" s="10"/>
      <c r="D140" s="10"/>
      <c r="E140" s="18"/>
      <c r="F140" s="10"/>
      <c r="G140" s="10"/>
      <c r="H140" s="18"/>
    </row>
    <row r="141" spans="3:8" ht="12.75">
      <c r="C141" s="10"/>
      <c r="D141" s="10"/>
      <c r="E141" s="18"/>
      <c r="F141" s="10"/>
      <c r="G141" s="10"/>
      <c r="H141" s="18"/>
    </row>
    <row r="142" spans="3:8" ht="12.75">
      <c r="C142" s="10"/>
      <c r="D142" s="10"/>
      <c r="E142" s="18"/>
      <c r="F142" s="10"/>
      <c r="G142" s="10"/>
      <c r="H142" s="18"/>
    </row>
    <row r="143" spans="3:8" ht="12.75">
      <c r="C143" s="10"/>
      <c r="D143" s="10"/>
      <c r="E143" s="18"/>
      <c r="F143" s="10"/>
      <c r="G143" s="10"/>
      <c r="H143" s="18"/>
    </row>
    <row r="144" spans="3:8" ht="12.75">
      <c r="C144" s="10"/>
      <c r="D144" s="10"/>
      <c r="E144" s="18"/>
      <c r="F144" s="10"/>
      <c r="G144" s="10"/>
      <c r="H144" s="18"/>
    </row>
    <row r="145" spans="3:8" ht="12.75">
      <c r="C145" s="10"/>
      <c r="D145" s="10"/>
      <c r="E145" s="18"/>
      <c r="F145" s="10"/>
      <c r="G145" s="10"/>
      <c r="H145" s="18"/>
    </row>
    <row r="146" spans="3:8" ht="12.75">
      <c r="C146" s="10"/>
      <c r="D146" s="10"/>
      <c r="E146" s="18"/>
      <c r="F146" s="10"/>
      <c r="G146" s="10"/>
      <c r="H146" s="18"/>
    </row>
    <row r="147" spans="3:8" ht="12.75">
      <c r="C147" s="10"/>
      <c r="D147" s="10"/>
      <c r="E147" s="18"/>
      <c r="F147" s="10"/>
      <c r="G147" s="10"/>
      <c r="H147" s="18"/>
    </row>
    <row r="148" spans="3:8" ht="12.75">
      <c r="C148" s="10"/>
      <c r="D148" s="10"/>
      <c r="E148" s="18"/>
      <c r="F148" s="10"/>
      <c r="G148" s="10"/>
      <c r="H148" s="18"/>
    </row>
    <row r="149" spans="3:8" ht="12.75">
      <c r="C149" s="10"/>
      <c r="D149" s="10"/>
      <c r="E149" s="18"/>
      <c r="F149" s="10"/>
      <c r="G149" s="10"/>
      <c r="H149" s="18"/>
    </row>
    <row r="150" spans="3:8" ht="12.75">
      <c r="C150" s="10"/>
      <c r="D150" s="10"/>
      <c r="E150" s="18"/>
      <c r="F150" s="10"/>
      <c r="G150" s="10"/>
      <c r="H150" s="18"/>
    </row>
    <row r="151" spans="3:8" ht="12.75">
      <c r="C151" s="10"/>
      <c r="D151" s="10"/>
      <c r="E151" s="18"/>
      <c r="F151" s="10"/>
      <c r="G151" s="10"/>
      <c r="H151" s="18"/>
    </row>
    <row r="152" spans="3:8" ht="12.75">
      <c r="C152" s="10"/>
      <c r="D152" s="10"/>
      <c r="E152" s="18"/>
      <c r="F152" s="10"/>
      <c r="G152" s="10"/>
      <c r="H152" s="18"/>
    </row>
    <row r="153" spans="3:8" ht="12.75">
      <c r="C153" s="10"/>
      <c r="D153" s="10"/>
      <c r="E153" s="18"/>
      <c r="F153" s="10"/>
      <c r="G153" s="10"/>
      <c r="H153" s="18"/>
    </row>
    <row r="154" spans="3:8" ht="12.75">
      <c r="C154" s="10"/>
      <c r="D154" s="10"/>
      <c r="E154" s="18"/>
      <c r="F154" s="10"/>
      <c r="G154" s="10"/>
      <c r="H154" s="18"/>
    </row>
    <row r="155" spans="3:8" ht="12.75">
      <c r="C155" s="10"/>
      <c r="D155" s="10"/>
      <c r="E155" s="18"/>
      <c r="F155" s="10"/>
      <c r="G155" s="10"/>
      <c r="H155" s="18"/>
    </row>
    <row r="156" spans="3:8" ht="12.75">
      <c r="C156" s="10"/>
      <c r="D156" s="10"/>
      <c r="E156" s="18"/>
      <c r="F156" s="10"/>
      <c r="G156" s="10"/>
      <c r="H156" s="18"/>
    </row>
    <row r="157" spans="3:8" ht="12.75">
      <c r="C157" s="10"/>
      <c r="D157" s="10"/>
      <c r="E157" s="18"/>
      <c r="F157" s="10"/>
      <c r="G157" s="10"/>
      <c r="H157" s="18"/>
    </row>
    <row r="158" spans="3:8" ht="12.75">
      <c r="C158" s="10"/>
      <c r="D158" s="10"/>
      <c r="E158" s="18"/>
      <c r="F158" s="10"/>
      <c r="G158" s="10"/>
      <c r="H158" s="18"/>
    </row>
    <row r="159" spans="3:8" ht="12.75">
      <c r="C159" s="10"/>
      <c r="D159" s="10"/>
      <c r="E159" s="18"/>
      <c r="F159" s="10"/>
      <c r="G159" s="10"/>
      <c r="H159" s="18"/>
    </row>
    <row r="160" spans="3:8" ht="12.75">
      <c r="C160" s="10"/>
      <c r="D160" s="10"/>
      <c r="E160" s="18"/>
      <c r="F160" s="10"/>
      <c r="G160" s="10"/>
      <c r="H160" s="18"/>
    </row>
    <row r="161" spans="3:8" ht="12.75">
      <c r="C161" s="10"/>
      <c r="D161" s="10"/>
      <c r="E161" s="18"/>
      <c r="F161" s="10"/>
      <c r="G161" s="10"/>
      <c r="H161" s="18"/>
    </row>
    <row r="162" spans="3:8" ht="12.75">
      <c r="C162" s="10"/>
      <c r="D162" s="10"/>
      <c r="E162" s="18"/>
      <c r="F162" s="10"/>
      <c r="G162" s="10"/>
      <c r="H162" s="18"/>
    </row>
    <row r="163" spans="3:8" ht="12.75">
      <c r="C163" s="10"/>
      <c r="D163" s="10"/>
      <c r="E163" s="18"/>
      <c r="F163" s="10"/>
      <c r="G163" s="10"/>
      <c r="H163" s="18"/>
    </row>
    <row r="164" spans="3:8" ht="12.75">
      <c r="C164" s="10"/>
      <c r="D164" s="10"/>
      <c r="E164" s="18"/>
      <c r="F164" s="10"/>
      <c r="G164" s="10"/>
      <c r="H164" s="18"/>
    </row>
    <row r="165" spans="3:8" ht="12.75">
      <c r="C165" s="10"/>
      <c r="D165" s="10"/>
      <c r="E165" s="18"/>
      <c r="F165" s="10"/>
      <c r="G165" s="10"/>
      <c r="H165" s="18"/>
    </row>
    <row r="166" spans="3:8" ht="12.75">
      <c r="C166" s="10"/>
      <c r="D166" s="10"/>
      <c r="E166" s="18"/>
      <c r="F166" s="10"/>
      <c r="G166" s="10"/>
      <c r="H166" s="18"/>
    </row>
    <row r="167" spans="3:8" ht="12.75">
      <c r="C167" s="10"/>
      <c r="D167" s="10"/>
      <c r="E167" s="18"/>
      <c r="F167" s="10"/>
      <c r="G167" s="10"/>
      <c r="H167" s="18"/>
    </row>
    <row r="168" spans="3:8" ht="12.75">
      <c r="C168" s="10"/>
      <c r="D168" s="10"/>
      <c r="E168" s="18"/>
      <c r="F168" s="10"/>
      <c r="G168" s="10"/>
      <c r="H168" s="18"/>
    </row>
    <row r="169" spans="3:8" ht="12.75">
      <c r="C169" s="10"/>
      <c r="D169" s="10"/>
      <c r="E169" s="18"/>
      <c r="F169" s="10"/>
      <c r="G169" s="10"/>
      <c r="H169" s="18"/>
    </row>
    <row r="170" spans="3:8" ht="12.75">
      <c r="C170" s="10"/>
      <c r="D170" s="10"/>
      <c r="E170" s="18"/>
      <c r="F170" s="10"/>
      <c r="G170" s="10"/>
      <c r="H170" s="18"/>
    </row>
    <row r="171" spans="3:8" ht="12.75">
      <c r="C171" s="10"/>
      <c r="D171" s="10"/>
      <c r="E171" s="18"/>
      <c r="F171" s="10"/>
      <c r="G171" s="10"/>
      <c r="H171" s="18"/>
    </row>
    <row r="172" spans="3:8" ht="12.75">
      <c r="C172" s="10"/>
      <c r="D172" s="10"/>
      <c r="E172" s="18"/>
      <c r="F172" s="10"/>
      <c r="G172" s="10"/>
      <c r="H172" s="18"/>
    </row>
    <row r="173" spans="3:8" ht="12.75">
      <c r="C173" s="10"/>
      <c r="D173" s="10"/>
      <c r="E173" s="18"/>
      <c r="F173" s="10"/>
      <c r="G173" s="10"/>
      <c r="H173" s="18"/>
    </row>
    <row r="174" spans="3:8" ht="12.75">
      <c r="C174" s="10"/>
      <c r="D174" s="10"/>
      <c r="E174" s="18"/>
      <c r="F174" s="10"/>
      <c r="G174" s="10"/>
      <c r="H174" s="18"/>
    </row>
    <row r="175" spans="3:8" ht="12.75">
      <c r="C175" s="10"/>
      <c r="D175" s="10"/>
      <c r="E175" s="18"/>
      <c r="F175" s="10"/>
      <c r="G175" s="10"/>
      <c r="H175" s="18"/>
    </row>
    <row r="176" spans="3:8" ht="12.75">
      <c r="C176" s="10"/>
      <c r="D176" s="10"/>
      <c r="E176" s="18"/>
      <c r="F176" s="10"/>
      <c r="G176" s="10"/>
      <c r="H176" s="18"/>
    </row>
    <row r="177" spans="3:8" ht="12.75">
      <c r="C177" s="10"/>
      <c r="D177" s="10"/>
      <c r="E177" s="18"/>
      <c r="F177" s="10"/>
      <c r="G177" s="10"/>
      <c r="H177" s="18"/>
    </row>
    <row r="178" spans="3:8" ht="12.75">
      <c r="C178" s="10"/>
      <c r="D178" s="10"/>
      <c r="E178" s="18"/>
      <c r="F178" s="10"/>
      <c r="G178" s="10"/>
      <c r="H178" s="18"/>
    </row>
    <row r="179" spans="3:8" ht="12.75">
      <c r="C179" s="10"/>
      <c r="D179" s="10"/>
      <c r="E179" s="18"/>
      <c r="F179" s="10"/>
      <c r="G179" s="10"/>
      <c r="H179" s="18"/>
    </row>
    <row r="180" spans="3:8" ht="12.75">
      <c r="C180" s="10"/>
      <c r="D180" s="10"/>
      <c r="E180" s="18"/>
      <c r="F180" s="10"/>
      <c r="G180" s="10"/>
      <c r="H180" s="18"/>
    </row>
    <row r="181" spans="3:8" ht="12.75">
      <c r="C181" s="10"/>
      <c r="D181" s="10"/>
      <c r="E181" s="18"/>
      <c r="F181" s="10"/>
      <c r="G181" s="10"/>
      <c r="H181" s="18"/>
    </row>
    <row r="182" spans="3:8" ht="12.75">
      <c r="C182" s="10"/>
      <c r="D182" s="10"/>
      <c r="E182" s="18"/>
      <c r="F182" s="10"/>
      <c r="G182" s="10"/>
      <c r="H182" s="18"/>
    </row>
    <row r="183" spans="3:8" ht="12.75">
      <c r="C183" s="10"/>
      <c r="D183" s="10"/>
      <c r="E183" s="18"/>
      <c r="F183" s="10"/>
      <c r="G183" s="10"/>
      <c r="H183" s="18"/>
    </row>
    <row r="184" spans="3:8" ht="12.75">
      <c r="C184" s="10"/>
      <c r="D184" s="10"/>
      <c r="E184" s="18"/>
      <c r="F184" s="10"/>
      <c r="G184" s="10"/>
      <c r="H184" s="18"/>
    </row>
    <row r="185" spans="3:8" ht="12.75">
      <c r="C185" s="10"/>
      <c r="D185" s="10"/>
      <c r="E185" s="18"/>
      <c r="F185" s="10"/>
      <c r="G185" s="10"/>
      <c r="H185" s="18"/>
    </row>
    <row r="186" spans="3:8" ht="12.75">
      <c r="C186" s="10"/>
      <c r="D186" s="10"/>
      <c r="E186" s="18"/>
      <c r="F186" s="10"/>
      <c r="G186" s="10"/>
      <c r="H186" s="18"/>
    </row>
    <row r="187" spans="3:8" ht="12.75">
      <c r="C187" s="10"/>
      <c r="D187" s="10"/>
      <c r="E187" s="18"/>
      <c r="F187" s="10"/>
      <c r="G187" s="10"/>
      <c r="H187" s="18"/>
    </row>
    <row r="188" spans="3:8" ht="12.75">
      <c r="C188" s="10"/>
      <c r="D188" s="10"/>
      <c r="E188" s="18"/>
      <c r="F188" s="10"/>
      <c r="G188" s="10"/>
      <c r="H188" s="18"/>
    </row>
    <row r="189" spans="3:8" ht="12.75">
      <c r="C189" s="10"/>
      <c r="D189" s="10"/>
      <c r="E189" s="18"/>
      <c r="F189" s="10"/>
      <c r="G189" s="10"/>
      <c r="H189" s="18"/>
    </row>
    <row r="190" spans="3:8" ht="12.75">
      <c r="C190" s="10"/>
      <c r="D190" s="10"/>
      <c r="E190" s="18"/>
      <c r="F190" s="10"/>
      <c r="G190" s="10"/>
      <c r="H190" s="18"/>
    </row>
    <row r="191" spans="3:8" ht="12.75">
      <c r="C191" s="10"/>
      <c r="D191" s="10"/>
      <c r="E191" s="18"/>
      <c r="F191" s="10"/>
      <c r="G191" s="10"/>
      <c r="H191" s="18"/>
    </row>
    <row r="192" spans="3:8" ht="12.75">
      <c r="C192" s="10"/>
      <c r="D192" s="10"/>
      <c r="E192" s="18"/>
      <c r="F192" s="10"/>
      <c r="G192" s="10"/>
      <c r="H192" s="18"/>
    </row>
    <row r="193" spans="3:8" ht="12.75">
      <c r="C193" s="10"/>
      <c r="D193" s="10"/>
      <c r="E193" s="18"/>
      <c r="F193" s="10"/>
      <c r="G193" s="10"/>
      <c r="H193" s="18"/>
    </row>
    <row r="194" spans="3:8" ht="12.75">
      <c r="C194" s="10"/>
      <c r="D194" s="10"/>
      <c r="E194" s="18"/>
      <c r="F194" s="10"/>
      <c r="G194" s="10"/>
      <c r="H194" s="18"/>
    </row>
    <row r="195" spans="3:8" ht="12.75">
      <c r="C195" s="10"/>
      <c r="D195" s="10"/>
      <c r="E195" s="18"/>
      <c r="F195" s="10"/>
      <c r="G195" s="10"/>
      <c r="H195" s="18"/>
    </row>
    <row r="196" spans="3:8" ht="12.75">
      <c r="C196" s="10"/>
      <c r="D196" s="10"/>
      <c r="E196" s="18"/>
      <c r="F196" s="10"/>
      <c r="G196" s="10"/>
      <c r="H196" s="18"/>
    </row>
    <row r="197" spans="3:8" ht="12.75">
      <c r="C197" s="10"/>
      <c r="D197" s="10"/>
      <c r="E197" s="18"/>
      <c r="F197" s="10"/>
      <c r="G197" s="10"/>
      <c r="H197" s="18"/>
    </row>
    <row r="198" spans="3:8" ht="12.75">
      <c r="C198" s="10"/>
      <c r="D198" s="10"/>
      <c r="E198" s="18"/>
      <c r="F198" s="10"/>
      <c r="G198" s="10"/>
      <c r="H198" s="18"/>
    </row>
    <row r="199" spans="3:8" ht="12.75">
      <c r="C199" s="10"/>
      <c r="D199" s="10"/>
      <c r="E199" s="18"/>
      <c r="F199" s="10"/>
      <c r="G199" s="10"/>
      <c r="H199" s="18"/>
    </row>
    <row r="200" spans="3:8" ht="12.75">
      <c r="C200" s="10"/>
      <c r="D200" s="10"/>
      <c r="E200" s="18"/>
      <c r="F200" s="10"/>
      <c r="G200" s="10"/>
      <c r="H200" s="18"/>
    </row>
    <row r="201" spans="3:8" ht="12.75">
      <c r="C201" s="10"/>
      <c r="D201" s="10"/>
      <c r="E201" s="18"/>
      <c r="F201" s="10"/>
      <c r="G201" s="10"/>
      <c r="H201" s="18"/>
    </row>
    <row r="202" spans="3:8" ht="12.75">
      <c r="C202" s="10"/>
      <c r="D202" s="10"/>
      <c r="E202" s="18"/>
      <c r="F202" s="10"/>
      <c r="G202" s="10"/>
      <c r="H202" s="18"/>
    </row>
    <row r="203" spans="3:8" ht="12.75">
      <c r="C203" s="10"/>
      <c r="D203" s="10"/>
      <c r="E203" s="18"/>
      <c r="F203" s="10"/>
      <c r="G203" s="10"/>
      <c r="H203" s="18"/>
    </row>
    <row r="204" spans="3:8" ht="12.75">
      <c r="C204" s="10"/>
      <c r="D204" s="10"/>
      <c r="E204" s="18"/>
      <c r="F204" s="10"/>
      <c r="G204" s="10"/>
      <c r="H204" s="18"/>
    </row>
    <row r="205" spans="3:8" ht="12.75">
      <c r="C205" s="10"/>
      <c r="D205" s="10"/>
      <c r="E205" s="18"/>
      <c r="F205" s="10"/>
      <c r="G205" s="10"/>
      <c r="H205" s="18"/>
    </row>
    <row r="206" spans="3:8" ht="12.75">
      <c r="C206" s="10"/>
      <c r="D206" s="10"/>
      <c r="E206" s="18"/>
      <c r="F206" s="10"/>
      <c r="G206" s="10"/>
      <c r="H206" s="18"/>
    </row>
    <row r="207" spans="3:8" ht="12.75">
      <c r="C207" s="10"/>
      <c r="D207" s="10"/>
      <c r="E207" s="18"/>
      <c r="F207" s="10"/>
      <c r="G207" s="10"/>
      <c r="H207" s="18"/>
    </row>
    <row r="208" spans="3:8" ht="12.75">
      <c r="C208" s="10"/>
      <c r="D208" s="10"/>
      <c r="E208" s="18"/>
      <c r="F208" s="10"/>
      <c r="G208" s="10"/>
      <c r="H208" s="18"/>
    </row>
    <row r="209" spans="3:8" ht="12.75">
      <c r="C209" s="10"/>
      <c r="D209" s="10"/>
      <c r="E209" s="18"/>
      <c r="F209" s="10"/>
      <c r="G209" s="10"/>
      <c r="H209" s="18"/>
    </row>
    <row r="210" spans="3:8" ht="12.75">
      <c r="C210" s="10"/>
      <c r="D210" s="10"/>
      <c r="E210" s="18"/>
      <c r="F210" s="10"/>
      <c r="G210" s="10"/>
      <c r="H210" s="18"/>
    </row>
    <row r="211" spans="3:8" ht="12.75">
      <c r="C211" s="10"/>
      <c r="D211" s="10"/>
      <c r="E211" s="18"/>
      <c r="F211" s="10"/>
      <c r="G211" s="10"/>
      <c r="H211" s="18"/>
    </row>
    <row r="212" spans="3:8" ht="12.75">
      <c r="C212" s="10"/>
      <c r="D212" s="10"/>
      <c r="E212" s="18"/>
      <c r="F212" s="10"/>
      <c r="G212" s="10"/>
      <c r="H212" s="18"/>
    </row>
    <row r="213" spans="3:8" ht="12.75">
      <c r="C213" s="10"/>
      <c r="D213" s="10"/>
      <c r="E213" s="18"/>
      <c r="F213" s="10"/>
      <c r="G213" s="10"/>
      <c r="H213" s="18"/>
    </row>
    <row r="214" spans="3:8" ht="12.75">
      <c r="C214" s="10"/>
      <c r="D214" s="10"/>
      <c r="E214" s="18"/>
      <c r="F214" s="10"/>
      <c r="G214" s="10"/>
      <c r="H214" s="18"/>
    </row>
    <row r="215" spans="3:8" ht="12.75">
      <c r="C215" s="10"/>
      <c r="D215" s="10"/>
      <c r="E215" s="18"/>
      <c r="F215" s="10"/>
      <c r="G215" s="10"/>
      <c r="H215" s="18"/>
    </row>
    <row r="216" spans="3:8" ht="12.75">
      <c r="C216" s="10"/>
      <c r="D216" s="10"/>
      <c r="E216" s="18"/>
      <c r="F216" s="10"/>
      <c r="G216" s="10"/>
      <c r="H216" s="18"/>
    </row>
    <row r="217" spans="3:8" ht="12.75">
      <c r="C217" s="10"/>
      <c r="D217" s="10"/>
      <c r="E217" s="18"/>
      <c r="F217" s="10"/>
      <c r="G217" s="10"/>
      <c r="H217" s="18"/>
    </row>
    <row r="218" spans="3:8" ht="12.75">
      <c r="C218" s="10"/>
      <c r="D218" s="10"/>
      <c r="E218" s="18"/>
      <c r="F218" s="10"/>
      <c r="G218" s="10"/>
      <c r="H218" s="18"/>
    </row>
    <row r="219" spans="3:8" ht="12.75">
      <c r="C219" s="10"/>
      <c r="D219" s="10"/>
      <c r="E219" s="18"/>
      <c r="F219" s="10"/>
      <c r="G219" s="10"/>
      <c r="H219" s="18"/>
    </row>
    <row r="220" spans="3:8" ht="12.75">
      <c r="C220" s="10"/>
      <c r="D220" s="10"/>
      <c r="E220" s="18"/>
      <c r="F220" s="10"/>
      <c r="G220" s="10"/>
      <c r="H220" s="18"/>
    </row>
    <row r="221" spans="3:8" ht="12.75">
      <c r="C221" s="10"/>
      <c r="D221" s="10"/>
      <c r="E221" s="18"/>
      <c r="F221" s="10"/>
      <c r="G221" s="10"/>
      <c r="H221" s="18"/>
    </row>
    <row r="222" spans="3:8" ht="12.75">
      <c r="C222" s="10"/>
      <c r="D222" s="10"/>
      <c r="E222" s="18"/>
      <c r="F222" s="10"/>
      <c r="G222" s="10"/>
      <c r="H222" s="18"/>
    </row>
    <row r="223" spans="3:8" ht="12.75">
      <c r="C223" s="10"/>
      <c r="D223" s="10"/>
      <c r="E223" s="18"/>
      <c r="F223" s="10"/>
      <c r="G223" s="10"/>
      <c r="H223" s="18"/>
    </row>
    <row r="224" spans="3:8" ht="12.75">
      <c r="C224" s="10"/>
      <c r="D224" s="10"/>
      <c r="E224" s="18"/>
      <c r="F224" s="10"/>
      <c r="G224" s="10"/>
      <c r="H224" s="18"/>
    </row>
    <row r="225" spans="3:8" ht="12.75">
      <c r="C225" s="10"/>
      <c r="D225" s="10"/>
      <c r="E225" s="18"/>
      <c r="F225" s="10"/>
      <c r="G225" s="10"/>
      <c r="H225" s="18"/>
    </row>
    <row r="226" spans="3:8" ht="12.75">
      <c r="C226" s="10"/>
      <c r="D226" s="10"/>
      <c r="E226" s="18"/>
      <c r="F226" s="10"/>
      <c r="G226" s="10"/>
      <c r="H226" s="18"/>
    </row>
    <row r="227" spans="3:8" ht="12.75">
      <c r="C227" s="10"/>
      <c r="D227" s="10"/>
      <c r="E227" s="18"/>
      <c r="F227" s="10"/>
      <c r="G227" s="10"/>
      <c r="H227" s="18"/>
    </row>
    <row r="228" spans="3:8" ht="12.75">
      <c r="C228" s="10"/>
      <c r="D228" s="10"/>
      <c r="E228" s="18"/>
      <c r="F228" s="10"/>
      <c r="G228" s="10"/>
      <c r="H228" s="18"/>
    </row>
    <row r="229" spans="3:8" ht="12.75">
      <c r="C229" s="10"/>
      <c r="D229" s="10"/>
      <c r="E229" s="18"/>
      <c r="F229" s="10"/>
      <c r="G229" s="10"/>
      <c r="H229" s="18"/>
    </row>
    <row r="230" spans="3:8" ht="12.75">
      <c r="C230" s="10"/>
      <c r="D230" s="10"/>
      <c r="E230" s="18"/>
      <c r="F230" s="10"/>
      <c r="G230" s="10"/>
      <c r="H230" s="18"/>
    </row>
    <row r="231" spans="3:8" ht="12.75">
      <c r="C231" s="10"/>
      <c r="D231" s="10"/>
      <c r="E231" s="18"/>
      <c r="F231" s="10"/>
      <c r="G231" s="10"/>
      <c r="H231" s="18"/>
    </row>
    <row r="232" spans="3:8" ht="12.75">
      <c r="C232" s="10"/>
      <c r="D232" s="10"/>
      <c r="E232" s="18"/>
      <c r="F232" s="10"/>
      <c r="G232" s="10"/>
      <c r="H232" s="18"/>
    </row>
    <row r="233" spans="3:8" ht="12.75">
      <c r="C233" s="10"/>
      <c r="D233" s="10"/>
      <c r="E233" s="18"/>
      <c r="F233" s="10"/>
      <c r="G233" s="10"/>
      <c r="H233" s="18"/>
    </row>
    <row r="234" spans="3:8" ht="12.75">
      <c r="C234" s="10"/>
      <c r="D234" s="10"/>
      <c r="E234" s="18"/>
      <c r="F234" s="10"/>
      <c r="G234" s="10"/>
      <c r="H234" s="18"/>
    </row>
    <row r="235" spans="3:8" ht="12.75">
      <c r="C235" s="10"/>
      <c r="D235" s="10"/>
      <c r="E235" s="18"/>
      <c r="F235" s="10"/>
      <c r="G235" s="10"/>
      <c r="H235" s="18"/>
    </row>
    <row r="236" spans="3:8" ht="12.75">
      <c r="C236" s="10"/>
      <c r="D236" s="10"/>
      <c r="E236" s="18"/>
      <c r="F236" s="10"/>
      <c r="G236" s="10"/>
      <c r="H236" s="18"/>
    </row>
    <row r="237" spans="3:8" ht="12.75">
      <c r="C237" s="10"/>
      <c r="D237" s="10"/>
      <c r="E237" s="18"/>
      <c r="F237" s="10"/>
      <c r="G237" s="10"/>
      <c r="H237" s="18"/>
    </row>
    <row r="238" spans="3:8" ht="12.75">
      <c r="C238" s="10"/>
      <c r="D238" s="10"/>
      <c r="E238" s="18"/>
      <c r="F238" s="10"/>
      <c r="G238" s="10"/>
      <c r="H238" s="18"/>
    </row>
    <row r="239" spans="3:8" ht="12.75">
      <c r="C239" s="10"/>
      <c r="D239" s="10"/>
      <c r="E239" s="18"/>
      <c r="F239" s="10"/>
      <c r="G239" s="10"/>
      <c r="H239" s="18"/>
    </row>
    <row r="240" spans="3:8" ht="12.75">
      <c r="C240" s="10"/>
      <c r="D240" s="10"/>
      <c r="E240" s="18"/>
      <c r="F240" s="10"/>
      <c r="G240" s="10"/>
      <c r="H240" s="18"/>
    </row>
    <row r="241" spans="3:8" ht="12.75">
      <c r="C241" s="10"/>
      <c r="D241" s="10"/>
      <c r="E241" s="18"/>
      <c r="F241" s="10"/>
      <c r="G241" s="10"/>
      <c r="H241" s="18"/>
    </row>
    <row r="242" spans="3:8" ht="12.75">
      <c r="C242" s="10"/>
      <c r="D242" s="10"/>
      <c r="E242" s="18"/>
      <c r="F242" s="10"/>
      <c r="G242" s="10"/>
      <c r="H242" s="18"/>
    </row>
  </sheetData>
  <sheetProtection/>
  <mergeCells count="2">
    <mergeCell ref="C3:D3"/>
    <mergeCell ref="F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0.00390625" style="108" customWidth="1"/>
    <col min="2" max="3" width="13.00390625" style="108" customWidth="1"/>
    <col min="4" max="16384" width="9.140625" style="108" customWidth="1"/>
  </cols>
  <sheetData>
    <row r="1" spans="1:7" s="3" customFormat="1" ht="12.75">
      <c r="A1" s="70" t="s">
        <v>147</v>
      </c>
      <c r="B1" s="36"/>
      <c r="C1" s="36"/>
      <c r="D1" s="61"/>
      <c r="E1" s="36"/>
      <c r="F1" s="36"/>
      <c r="G1" s="61"/>
    </row>
    <row r="3" spans="1:3" ht="10.5">
      <c r="A3" s="106" t="s">
        <v>94</v>
      </c>
      <c r="B3" s="107">
        <v>2011</v>
      </c>
      <c r="C3" s="107">
        <v>2010</v>
      </c>
    </row>
    <row r="4" spans="1:3" ht="10.5">
      <c r="A4" s="109" t="s">
        <v>95</v>
      </c>
      <c r="B4" s="110"/>
      <c r="C4" s="110"/>
    </row>
    <row r="5" spans="1:3" ht="10.5">
      <c r="A5" s="108" t="s">
        <v>96</v>
      </c>
      <c r="B5" s="111">
        <v>47053</v>
      </c>
      <c r="C5" s="111">
        <v>42811</v>
      </c>
    </row>
    <row r="6" spans="1:3" ht="10.5">
      <c r="A6" s="108" t="s">
        <v>97</v>
      </c>
      <c r="B6" s="111">
        <v>-30</v>
      </c>
      <c r="C6" s="111">
        <v>30</v>
      </c>
    </row>
    <row r="7" spans="1:3" ht="10.5">
      <c r="A7" s="108" t="s">
        <v>98</v>
      </c>
      <c r="B7" s="111">
        <v>32305</v>
      </c>
      <c r="C7" s="111">
        <v>40983</v>
      </c>
    </row>
    <row r="8" spans="1:3" ht="10.5">
      <c r="A8" s="108" t="s">
        <v>99</v>
      </c>
      <c r="B8" s="111">
        <v>35219</v>
      </c>
      <c r="C8" s="111">
        <v>35879</v>
      </c>
    </row>
    <row r="9" spans="1:3" ht="10.5">
      <c r="A9" s="108" t="s">
        <v>100</v>
      </c>
      <c r="B9" s="111">
        <v>59794</v>
      </c>
      <c r="C9" s="111">
        <v>50127</v>
      </c>
    </row>
    <row r="10" spans="1:3" ht="10.5">
      <c r="A10" s="108" t="s">
        <v>101</v>
      </c>
      <c r="B10" s="111">
        <v>771</v>
      </c>
      <c r="C10" s="111">
        <v>2650</v>
      </c>
    </row>
    <row r="11" spans="1:3" ht="10.5">
      <c r="A11" s="108" t="s">
        <v>102</v>
      </c>
      <c r="B11" s="111">
        <v>21134</v>
      </c>
      <c r="C11" s="111">
        <v>29243</v>
      </c>
    </row>
    <row r="12" spans="1:3" ht="10.5">
      <c r="A12" s="108" t="s">
        <v>103</v>
      </c>
      <c r="B12" s="111">
        <v>-1192</v>
      </c>
      <c r="C12" s="111">
        <v>1755</v>
      </c>
    </row>
    <row r="13" spans="1:3" ht="10.5">
      <c r="A13" s="108" t="s">
        <v>104</v>
      </c>
      <c r="B13" s="111">
        <v>-6012</v>
      </c>
      <c r="C13" s="111">
        <v>-2240</v>
      </c>
    </row>
    <row r="14" spans="1:3" ht="10.5">
      <c r="A14" s="108" t="s">
        <v>105</v>
      </c>
      <c r="B14" s="111"/>
      <c r="C14" s="111"/>
    </row>
    <row r="15" spans="1:3" ht="10.5">
      <c r="A15" s="108" t="s">
        <v>28</v>
      </c>
      <c r="B15" s="111">
        <v>-3910</v>
      </c>
      <c r="C15" s="111">
        <v>-2891</v>
      </c>
    </row>
    <row r="16" spans="1:3" ht="10.5">
      <c r="A16" s="108" t="s">
        <v>106</v>
      </c>
      <c r="B16" s="111">
        <v>-193</v>
      </c>
      <c r="C16" s="111">
        <v>-12</v>
      </c>
    </row>
    <row r="17" spans="1:3" ht="10.5">
      <c r="A17" s="108" t="s">
        <v>29</v>
      </c>
      <c r="B17" s="111">
        <v>25558</v>
      </c>
      <c r="C17" s="111">
        <v>29744</v>
      </c>
    </row>
    <row r="18" spans="1:3" ht="10.5">
      <c r="A18" s="108" t="s">
        <v>107</v>
      </c>
      <c r="B18" s="111">
        <v>-3492</v>
      </c>
      <c r="C18" s="111">
        <v>-4164</v>
      </c>
    </row>
    <row r="19" spans="1:3" ht="10.5">
      <c r="A19" s="108" t="s">
        <v>108</v>
      </c>
      <c r="B19" s="111"/>
      <c r="C19" s="111">
        <v>45</v>
      </c>
    </row>
    <row r="20" spans="1:3" ht="10.5">
      <c r="A20" s="109" t="s">
        <v>109</v>
      </c>
      <c r="B20" s="111"/>
      <c r="C20" s="111"/>
    </row>
    <row r="21" spans="1:3" ht="10.5">
      <c r="A21" s="108" t="s">
        <v>110</v>
      </c>
      <c r="B21" s="111">
        <v>24861</v>
      </c>
      <c r="C21" s="111">
        <v>12743</v>
      </c>
    </row>
    <row r="22" spans="1:3" ht="10.5">
      <c r="A22" s="108" t="s">
        <v>111</v>
      </c>
      <c r="B22" s="111">
        <v>-18740</v>
      </c>
      <c r="C22" s="111">
        <v>-1157</v>
      </c>
    </row>
    <row r="23" spans="1:3" ht="10.5">
      <c r="A23" s="108" t="s">
        <v>112</v>
      </c>
      <c r="B23" s="111">
        <v>3078</v>
      </c>
      <c r="C23" s="111">
        <v>12430</v>
      </c>
    </row>
    <row r="24" spans="1:3" ht="10.5">
      <c r="A24" s="108" t="s">
        <v>113</v>
      </c>
      <c r="B24" s="111">
        <v>22783</v>
      </c>
      <c r="C24" s="111">
        <v>6640</v>
      </c>
    </row>
    <row r="25" spans="1:3" ht="10.5">
      <c r="A25" s="108" t="s">
        <v>114</v>
      </c>
      <c r="B25" s="111">
        <v>8636</v>
      </c>
      <c r="C25" s="111">
        <v>-12347</v>
      </c>
    </row>
    <row r="26" spans="1:3" s="112" customFormat="1" ht="10.5">
      <c r="A26" s="112" t="s">
        <v>115</v>
      </c>
      <c r="B26" s="113">
        <v>-21782</v>
      </c>
      <c r="C26" s="113">
        <v>-26974</v>
      </c>
    </row>
    <row r="27" spans="1:3" ht="10.5">
      <c r="A27" s="108" t="s">
        <v>116</v>
      </c>
      <c r="B27" s="111">
        <v>-20795</v>
      </c>
      <c r="C27" s="111">
        <v>-13028</v>
      </c>
    </row>
    <row r="28" spans="1:3" ht="10.5">
      <c r="A28" s="108" t="s">
        <v>117</v>
      </c>
      <c r="B28" s="111">
        <f>-7500-771+9669+3868-1</f>
        <v>5265</v>
      </c>
      <c r="C28" s="111">
        <v>-43774</v>
      </c>
    </row>
    <row r="29" spans="1:3" ht="10.5">
      <c r="A29" s="114" t="s">
        <v>118</v>
      </c>
      <c r="B29" s="115">
        <f>SUM(B5:B28)</f>
        <v>210311</v>
      </c>
      <c r="C29" s="115">
        <v>158493</v>
      </c>
    </row>
    <row r="30" spans="1:3" ht="10.5">
      <c r="A30" s="108" t="s">
        <v>119</v>
      </c>
      <c r="B30" s="111">
        <v>-22825</v>
      </c>
      <c r="C30" s="111">
        <v>-23178</v>
      </c>
    </row>
    <row r="31" spans="1:3" ht="10.5">
      <c r="A31" s="108" t="s">
        <v>120</v>
      </c>
      <c r="B31" s="111">
        <v>-31862</v>
      </c>
      <c r="C31" s="111">
        <v>-12774</v>
      </c>
    </row>
    <row r="32" spans="1:3" ht="10.5">
      <c r="A32" s="108" t="s">
        <v>121</v>
      </c>
      <c r="B32" s="111"/>
      <c r="C32" s="111"/>
    </row>
    <row r="33" spans="1:3" ht="10.5">
      <c r="A33" s="114" t="s">
        <v>122</v>
      </c>
      <c r="B33" s="115">
        <f>SUM(B29:B32)</f>
        <v>155624</v>
      </c>
      <c r="C33" s="115">
        <v>122541</v>
      </c>
    </row>
    <row r="34" spans="2:3" ht="10.5">
      <c r="B34" s="111"/>
      <c r="C34" s="111"/>
    </row>
    <row r="35" spans="1:3" ht="10.5">
      <c r="A35" s="109" t="s">
        <v>123</v>
      </c>
      <c r="B35" s="111"/>
      <c r="C35" s="111"/>
    </row>
    <row r="36" spans="1:3" ht="10.5">
      <c r="A36" s="108" t="s">
        <v>124</v>
      </c>
      <c r="B36" s="111">
        <v>-61790</v>
      </c>
      <c r="C36" s="111">
        <v>-37132</v>
      </c>
    </row>
    <row r="37" spans="1:3" ht="10.5">
      <c r="A37" s="108" t="s">
        <v>125</v>
      </c>
      <c r="B37" s="111">
        <v>6542</v>
      </c>
      <c r="C37" s="111">
        <v>3823</v>
      </c>
    </row>
    <row r="38" spans="1:3" ht="10.5">
      <c r="A38" s="108" t="s">
        <v>126</v>
      </c>
      <c r="B38" s="111">
        <v>-64300</v>
      </c>
      <c r="C38" s="111">
        <v>-59063</v>
      </c>
    </row>
    <row r="39" spans="1:3" ht="10.5">
      <c r="A39" s="108" t="s">
        <v>127</v>
      </c>
      <c r="B39" s="111">
        <v>122</v>
      </c>
      <c r="C39" s="111">
        <v>261</v>
      </c>
    </row>
    <row r="40" spans="1:3" ht="10.5">
      <c r="A40" s="108" t="s">
        <v>128</v>
      </c>
      <c r="B40" s="111"/>
      <c r="C40" s="111"/>
    </row>
    <row r="41" spans="1:3" ht="10.5">
      <c r="A41" s="108" t="s">
        <v>129</v>
      </c>
      <c r="B41" s="111"/>
      <c r="C41" s="111"/>
    </row>
    <row r="42" spans="1:3" ht="10.5">
      <c r="A42" s="108" t="s">
        <v>130</v>
      </c>
      <c r="B42" s="111"/>
      <c r="C42" s="111">
        <v>-23051</v>
      </c>
    </row>
    <row r="43" spans="1:3" ht="10.5">
      <c r="A43" s="108" t="s">
        <v>131</v>
      </c>
      <c r="B43" s="111">
        <v>23051</v>
      </c>
      <c r="C43" s="111">
        <v>4127</v>
      </c>
    </row>
    <row r="44" spans="1:3" ht="10.5">
      <c r="A44" s="108" t="s">
        <v>132</v>
      </c>
      <c r="B44" s="111">
        <f>11574+92</f>
        <v>11666</v>
      </c>
      <c r="C44" s="111">
        <v>2360</v>
      </c>
    </row>
    <row r="45" spans="1:3" ht="10.5">
      <c r="A45" s="114" t="s">
        <v>133</v>
      </c>
      <c r="B45" s="115">
        <f>SUM(B36:B44)</f>
        <v>-84709</v>
      </c>
      <c r="C45" s="115">
        <v>-108675</v>
      </c>
    </row>
    <row r="46" spans="2:3" ht="10.5">
      <c r="B46" s="111"/>
      <c r="C46" s="111"/>
    </row>
    <row r="47" spans="1:3" ht="10.5">
      <c r="A47" s="109" t="s">
        <v>134</v>
      </c>
      <c r="B47" s="111"/>
      <c r="C47" s="111"/>
    </row>
    <row r="48" spans="1:3" ht="10.5">
      <c r="A48" s="108" t="s">
        <v>135</v>
      </c>
      <c r="B48" s="111">
        <v>2843</v>
      </c>
      <c r="C48" s="111"/>
    </row>
    <row r="49" spans="1:3" ht="10.5">
      <c r="A49" s="108" t="s">
        <v>136</v>
      </c>
      <c r="B49" s="111">
        <v>-9080</v>
      </c>
      <c r="C49" s="111">
        <v>-3344</v>
      </c>
    </row>
    <row r="50" spans="1:3" ht="10.5">
      <c r="A50" s="108" t="s">
        <v>137</v>
      </c>
      <c r="B50" s="111">
        <v>-25684</v>
      </c>
      <c r="C50" s="111">
        <v>-25765</v>
      </c>
    </row>
    <row r="51" spans="1:3" ht="10.5">
      <c r="A51" s="108" t="s">
        <v>138</v>
      </c>
      <c r="B51" s="111">
        <v>71400</v>
      </c>
      <c r="C51" s="111">
        <v>37652</v>
      </c>
    </row>
    <row r="52" spans="1:3" ht="10.5">
      <c r="A52" s="108" t="s">
        <v>139</v>
      </c>
      <c r="B52" s="111">
        <v>-112727</v>
      </c>
      <c r="C52" s="111">
        <v>-65174</v>
      </c>
    </row>
    <row r="53" spans="1:3" ht="10.5">
      <c r="A53" s="108" t="s">
        <v>140</v>
      </c>
      <c r="B53" s="111">
        <v>227</v>
      </c>
      <c r="C53" s="111"/>
    </row>
    <row r="54" spans="1:3" ht="10.5">
      <c r="A54" s="108" t="s">
        <v>141</v>
      </c>
      <c r="B54" s="111">
        <v>-850</v>
      </c>
      <c r="C54" s="111">
        <v>-758</v>
      </c>
    </row>
    <row r="55" spans="1:3" ht="10.5">
      <c r="A55" s="114" t="s">
        <v>142</v>
      </c>
      <c r="B55" s="115">
        <f>SUM(B48:B54)</f>
        <v>-73871</v>
      </c>
      <c r="C55" s="115">
        <v>-57389</v>
      </c>
    </row>
    <row r="56" spans="2:3" ht="10.5">
      <c r="B56" s="111"/>
      <c r="C56" s="111"/>
    </row>
    <row r="57" spans="1:3" ht="10.5">
      <c r="A57" s="106" t="s">
        <v>143</v>
      </c>
      <c r="B57" s="116">
        <f>+B55+B45+B33</f>
        <v>-2956</v>
      </c>
      <c r="C57" s="116">
        <v>-43523</v>
      </c>
    </row>
    <row r="58" spans="1:3" ht="10.5">
      <c r="A58" s="106"/>
      <c r="B58" s="116"/>
      <c r="C58" s="116"/>
    </row>
    <row r="59" spans="1:3" ht="10.5">
      <c r="A59" s="114" t="s">
        <v>144</v>
      </c>
      <c r="B59" s="115">
        <f>+C61</f>
        <v>154758</v>
      </c>
      <c r="C59" s="115">
        <v>198281</v>
      </c>
    </row>
    <row r="60" spans="1:3" ht="10.5">
      <c r="A60" s="108" t="s">
        <v>145</v>
      </c>
      <c r="B60" s="111"/>
      <c r="C60" s="111"/>
    </row>
    <row r="61" spans="1:3" ht="10.5">
      <c r="A61" s="117" t="s">
        <v>146</v>
      </c>
      <c r="B61" s="115">
        <f>SUM(B57:B60)</f>
        <v>151802</v>
      </c>
      <c r="C61" s="115">
        <v>154758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Bruni Enrico</cp:lastModifiedBy>
  <cp:lastPrinted>2012-03-13T09:40:16Z</cp:lastPrinted>
  <dcterms:created xsi:type="dcterms:W3CDTF">2000-04-06T09:46:24Z</dcterms:created>
  <dcterms:modified xsi:type="dcterms:W3CDTF">2012-03-13T09:45:49Z</dcterms:modified>
  <cp:category/>
  <cp:version/>
  <cp:contentType/>
  <cp:contentStatus/>
</cp:coreProperties>
</file>